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240" windowWidth="17835" windowHeight="8655" activeTab="3"/>
  </bookViews>
  <sheets>
    <sheet name="Lisa 2" sheetId="2" r:id="rId1"/>
    <sheet name="Lisa 5" sheetId="5" r:id="rId2"/>
    <sheet name="Sheet1" sheetId="8" state="hidden" r:id="rId3"/>
    <sheet name="Lisa 6" sheetId="9" r:id="rId4"/>
  </sheets>
  <calcPr calcId="125725"/>
</workbook>
</file>

<file path=xl/calcChain.xml><?xml version="1.0" encoding="utf-8"?>
<calcChain xmlns="http://schemas.openxmlformats.org/spreadsheetml/2006/main">
  <c r="G82" i="2"/>
  <c r="J49" i="9" l="1"/>
  <c r="J46"/>
  <c r="G59" i="2" l="1"/>
  <c r="G60" l="1"/>
  <c r="G86" l="1"/>
  <c r="G67"/>
  <c r="F72"/>
  <c r="G78" l="1"/>
  <c r="F14" l="1"/>
  <c r="F29"/>
  <c r="E29"/>
  <c r="G76"/>
  <c r="G101" l="1"/>
  <c r="J52" i="9" l="1"/>
  <c r="G97" i="2"/>
  <c r="F38"/>
  <c r="E38"/>
  <c r="G39"/>
  <c r="G93"/>
  <c r="G88"/>
  <c r="G62"/>
  <c r="G61"/>
  <c r="G58"/>
  <c r="G64" l="1"/>
  <c r="G63"/>
  <c r="F53"/>
  <c r="E53"/>
  <c r="G57"/>
  <c r="G56"/>
  <c r="G54"/>
  <c r="J43" i="9" l="1"/>
  <c r="J51"/>
  <c r="J42"/>
  <c r="J40"/>
  <c r="J41"/>
  <c r="J38"/>
  <c r="J37"/>
  <c r="J36"/>
  <c r="J32"/>
  <c r="J31"/>
  <c r="J30"/>
  <c r="G74" i="2" l="1"/>
  <c r="J27" i="9"/>
  <c r="J59"/>
  <c r="I16" i="5"/>
  <c r="I15"/>
  <c r="I12"/>
  <c r="I13"/>
  <c r="I11"/>
  <c r="H14"/>
  <c r="H10"/>
  <c r="G41" i="2"/>
  <c r="G42"/>
  <c r="G43"/>
  <c r="G44"/>
  <c r="G45"/>
  <c r="G46"/>
  <c r="G47"/>
  <c r="G48"/>
  <c r="G49"/>
  <c r="G50"/>
  <c r="G51"/>
  <c r="G52"/>
  <c r="G53"/>
  <c r="G40"/>
  <c r="G37"/>
  <c r="G31"/>
  <c r="G32"/>
  <c r="G33"/>
  <c r="G30"/>
  <c r="G21"/>
  <c r="G22"/>
  <c r="G23"/>
  <c r="G24"/>
  <c r="G25"/>
  <c r="G26"/>
  <c r="G27"/>
  <c r="G28"/>
  <c r="G20"/>
  <c r="G18"/>
  <c r="G15"/>
  <c r="G16"/>
  <c r="G17"/>
  <c r="G11"/>
  <c r="G12"/>
  <c r="G10"/>
  <c r="G87"/>
  <c r="G85"/>
  <c r="G84"/>
  <c r="G83"/>
  <c r="G81"/>
  <c r="G80"/>
  <c r="G79"/>
  <c r="G77"/>
  <c r="G68"/>
  <c r="G69"/>
  <c r="G70"/>
  <c r="G66"/>
  <c r="G96"/>
  <c r="G98"/>
  <c r="G99"/>
  <c r="G100"/>
  <c r="G102"/>
  <c r="G89"/>
  <c r="G90"/>
  <c r="G91"/>
  <c r="G92"/>
  <c r="G94"/>
  <c r="F95"/>
  <c r="F36"/>
  <c r="F35" s="1"/>
  <c r="F19"/>
  <c r="F9"/>
  <c r="E95"/>
  <c r="E72"/>
  <c r="E19"/>
  <c r="E14"/>
  <c r="G14" s="1"/>
  <c r="E9"/>
  <c r="J60" i="9"/>
  <c r="J44"/>
  <c r="G29" i="2" l="1"/>
  <c r="G38"/>
  <c r="G36" s="1"/>
  <c r="G35" s="1"/>
  <c r="E36"/>
  <c r="E35" s="1"/>
  <c r="F71"/>
  <c r="F65" s="1"/>
  <c r="E71"/>
  <c r="E65" s="1"/>
  <c r="G95"/>
  <c r="I14" i="5"/>
  <c r="H9"/>
  <c r="I10"/>
  <c r="G19" i="2"/>
  <c r="G72"/>
  <c r="G9"/>
  <c r="E13"/>
  <c r="F13"/>
  <c r="I9" i="5" l="1"/>
  <c r="F34" i="2"/>
  <c r="F8" s="1"/>
  <c r="E34"/>
  <c r="E8" s="1"/>
  <c r="G71"/>
  <c r="G65" s="1"/>
  <c r="G13"/>
  <c r="G34" l="1"/>
  <c r="G8" s="1"/>
  <c r="J48" i="9"/>
  <c r="J50"/>
  <c r="J33"/>
  <c r="J34"/>
  <c r="J35"/>
  <c r="E61"/>
  <c r="J25"/>
  <c r="J24"/>
  <c r="J23"/>
  <c r="J22"/>
  <c r="J18"/>
  <c r="J19"/>
  <c r="J39" l="1"/>
  <c r="J29"/>
  <c r="G61"/>
  <c r="J17" l="1"/>
  <c r="J26"/>
  <c r="J21"/>
  <c r="J47"/>
  <c r="J28"/>
  <c r="J45" l="1"/>
  <c r="I61"/>
  <c r="H61"/>
  <c r="F61"/>
  <c r="D61"/>
  <c r="C61"/>
  <c r="B61"/>
  <c r="J58"/>
  <c r="J57"/>
  <c r="J56"/>
  <c r="J55"/>
  <c r="J54"/>
  <c r="J53"/>
  <c r="J20"/>
  <c r="J16"/>
  <c r="J15"/>
  <c r="J14"/>
  <c r="J13"/>
  <c r="J12"/>
  <c r="J11"/>
  <c r="J10"/>
  <c r="J9"/>
  <c r="J63" l="1"/>
  <c r="J62"/>
  <c r="J61"/>
  <c r="G10" i="5"/>
  <c r="J65" i="9" l="1"/>
  <c r="G14" i="5" l="1"/>
  <c r="G9" s="1"/>
</calcChain>
</file>

<file path=xl/comments1.xml><?xml version="1.0" encoding="utf-8"?>
<comments xmlns="http://schemas.openxmlformats.org/spreadsheetml/2006/main">
  <authors>
    <author>Valentina Satsuta</author>
  </authors>
  <commentList>
    <comment ref="F20" authorId="0">
      <text>
        <r>
          <rPr>
            <b/>
            <sz val="9"/>
            <color indexed="81"/>
            <rFont val="Tahoma"/>
            <family val="2"/>
            <charset val="186"/>
          </rPr>
          <t>Valentina Satsuta:</t>
        </r>
        <r>
          <rPr>
            <sz val="9"/>
            <color indexed="81"/>
            <rFont val="Tahoma"/>
            <family val="2"/>
            <charset val="186"/>
          </rPr>
          <t xml:space="preserve">
Ahtme PK-6,607
Kesklinna PK- 3,0
Maleva PK
- 9,5</t>
        </r>
      </text>
    </comment>
    <comment ref="F25" authorId="0">
      <text>
        <r>
          <rPr>
            <b/>
            <sz val="9"/>
            <color indexed="81"/>
            <rFont val="Tahoma"/>
            <family val="2"/>
            <charset val="186"/>
          </rPr>
          <t>Valentina Satsuta:</t>
        </r>
        <r>
          <rPr>
            <sz val="9"/>
            <color indexed="81"/>
            <rFont val="Tahoma"/>
            <family val="2"/>
            <charset val="186"/>
          </rPr>
          <t xml:space="preserve">
Spordikeskus
</t>
        </r>
      </text>
    </comment>
    <comment ref="F68" authorId="0">
      <text>
        <r>
          <rPr>
            <b/>
            <sz val="9"/>
            <color indexed="81"/>
            <rFont val="Tahoma"/>
            <family val="2"/>
            <charset val="186"/>
          </rPr>
          <t>Valentina Satsuta:</t>
        </r>
        <r>
          <rPr>
            <sz val="9"/>
            <color indexed="81"/>
            <rFont val="Tahoma"/>
            <family val="2"/>
            <charset val="186"/>
          </rPr>
          <t xml:space="preserve">
0,5
</t>
        </r>
      </text>
    </comment>
    <comment ref="F76" authorId="0">
      <text>
        <r>
          <rPr>
            <b/>
            <sz val="9"/>
            <color indexed="81"/>
            <rFont val="Tahoma"/>
            <family val="2"/>
            <charset val="186"/>
          </rPr>
          <t>Valentina Satsuta:</t>
        </r>
        <r>
          <rPr>
            <sz val="9"/>
            <color indexed="81"/>
            <rFont val="Tahoma"/>
            <family val="2"/>
            <charset val="186"/>
          </rPr>
          <t xml:space="preserve">
36,2
7,289
16,0
7,921
13,6
11
15,502
</t>
        </r>
      </text>
    </comment>
    <comment ref="F83" authorId="0">
      <text>
        <r>
          <rPr>
            <b/>
            <sz val="9"/>
            <color indexed="81"/>
            <rFont val="Tahoma"/>
            <family val="2"/>
            <charset val="186"/>
          </rPr>
          <t>Valentina Satsuta:</t>
        </r>
        <r>
          <rPr>
            <sz val="9"/>
            <color indexed="81"/>
            <rFont val="Tahoma"/>
            <family val="2"/>
            <charset val="186"/>
          </rPr>
          <t xml:space="preserve">
6,2
12
5
0,174
</t>
        </r>
      </text>
    </comment>
    <comment ref="F84" authorId="0">
      <text>
        <r>
          <rPr>
            <b/>
            <sz val="9"/>
            <color indexed="81"/>
            <rFont val="Tahoma"/>
            <family val="2"/>
            <charset val="186"/>
          </rPr>
          <t>Valentina Satsuta:</t>
        </r>
        <r>
          <rPr>
            <sz val="9"/>
            <color indexed="81"/>
            <rFont val="Tahoma"/>
            <family val="2"/>
            <charset val="186"/>
          </rPr>
          <t xml:space="preserve">
0,9
7,934
8,405
5
5
</t>
        </r>
      </text>
    </comment>
    <comment ref="F92" authorId="0">
      <text>
        <r>
          <rPr>
            <b/>
            <sz val="9"/>
            <color indexed="81"/>
            <rFont val="Tahoma"/>
            <family val="2"/>
            <charset val="186"/>
          </rPr>
          <t>Valentina Satsuta:</t>
        </r>
        <r>
          <rPr>
            <sz val="9"/>
            <color indexed="81"/>
            <rFont val="Tahoma"/>
            <family val="2"/>
            <charset val="186"/>
          </rPr>
          <t xml:space="preserve">
0,975
3,546
3,6
38,095
</t>
        </r>
      </text>
    </comment>
    <comment ref="F94" authorId="0">
      <text>
        <r>
          <rPr>
            <b/>
            <sz val="9"/>
            <color indexed="81"/>
            <rFont val="Tahoma"/>
            <family val="2"/>
            <charset val="186"/>
          </rPr>
          <t>Valentina Satsuta:</t>
        </r>
        <r>
          <rPr>
            <sz val="9"/>
            <color indexed="81"/>
            <rFont val="Tahoma"/>
            <family val="2"/>
            <charset val="186"/>
          </rPr>
          <t xml:space="preserve">
14,7
2,750
10
0,2
</t>
        </r>
      </text>
    </comment>
    <comment ref="F102" authorId="0">
      <text>
        <r>
          <rPr>
            <b/>
            <sz val="9"/>
            <color indexed="81"/>
            <rFont val="Tahoma"/>
            <family val="2"/>
            <charset val="186"/>
          </rPr>
          <t>Valentina Satsuta:</t>
        </r>
        <r>
          <rPr>
            <sz val="9"/>
            <color indexed="81"/>
            <rFont val="Tahoma"/>
            <family val="2"/>
            <charset val="186"/>
          </rPr>
          <t xml:space="preserve">
s.h.
3,7 Spordikeskus
2LV
</t>
        </r>
      </text>
    </comment>
  </commentList>
</comments>
</file>

<file path=xl/sharedStrings.xml><?xml version="1.0" encoding="utf-8"?>
<sst xmlns="http://schemas.openxmlformats.org/spreadsheetml/2006/main" count="204" uniqueCount="187">
  <si>
    <t>Maksutulud</t>
  </si>
  <si>
    <t>Füüsilise isiku tulumaks</t>
  </si>
  <si>
    <t>Maamaks</t>
  </si>
  <si>
    <t>Reklaamimaks</t>
  </si>
  <si>
    <t>Tulud kaupade ja teenuste müügist</t>
  </si>
  <si>
    <t>Riigilõiv</t>
  </si>
  <si>
    <t>Riigilõiv kasutusloa väljastamise eest</t>
  </si>
  <si>
    <t>Riigilõiv ehituslubade eest</t>
  </si>
  <si>
    <t>Haridusasutuste majandustegevusest</t>
  </si>
  <si>
    <t>Kultuuriasutuste majandustegevusest</t>
  </si>
  <si>
    <t>Sotsiaalasutuste majandustegevusest</t>
  </si>
  <si>
    <t>Kaupade ja teenuste müük</t>
  </si>
  <si>
    <t>Tasandusfond (lg 1)</t>
  </si>
  <si>
    <t xml:space="preserve">       Toimetulekutoetus</t>
  </si>
  <si>
    <t>Laekumine vee erikasutusest</t>
  </si>
  <si>
    <t>Trahvid</t>
  </si>
  <si>
    <t xml:space="preserve">   Toetused riigilt ja riigiasutustelt</t>
  </si>
  <si>
    <t xml:space="preserve">Eelpool nimetamata muud tulud </t>
  </si>
  <si>
    <t>Haridusasutuste majandustegevusest (kohatasu)</t>
  </si>
  <si>
    <t>Spordi- ja puhkeasutuste majandustegevusest</t>
  </si>
  <si>
    <t>Majandus- ja Kommunikatsiooniministeerium (transporditoetuseks)</t>
  </si>
  <si>
    <t>KOKKU</t>
  </si>
  <si>
    <t>Tunnus</t>
  </si>
  <si>
    <t>Finantseerimistegevus kokku:</t>
  </si>
  <si>
    <t>20.5</t>
  </si>
  <si>
    <t>2081.5.8</t>
  </si>
  <si>
    <t>Laenude võtmine muudelt residentidelt</t>
  </si>
  <si>
    <t>20.6.</t>
  </si>
  <si>
    <t>2081.6.8</t>
  </si>
  <si>
    <t xml:space="preserve">Võetud laenude tagastamine muudele residentidele </t>
  </si>
  <si>
    <t>Laenude võtmine muudelt residentidelt sildfinantseerimiseks</t>
  </si>
  <si>
    <t xml:space="preserve">Üüri- ja renditulud varadelt </t>
  </si>
  <si>
    <t>Üüri- ja renditulud varadelt (sotsiaalmaja)</t>
  </si>
  <si>
    <t>(tuhandetes eurodes)</t>
  </si>
  <si>
    <t>Muud tulud</t>
  </si>
  <si>
    <t>Riigihanke tagatistasu</t>
  </si>
  <si>
    <t>Kultuuriministeerium (keskraamatukogu finantseerimiseks)</t>
  </si>
  <si>
    <t>Maaelumajandusministeerium (koolipiimatoetus)</t>
  </si>
  <si>
    <t>Toetused  valitsussektorisse kuuluvatelt  av.-õiguslikelt jur.-telt isikutelt</t>
  </si>
  <si>
    <t>Toetused muudelt residentidelt</t>
  </si>
  <si>
    <t>Kultuuriministeerium (projekti toetuseks)</t>
  </si>
  <si>
    <t>Vabariigi Valitsus, sh</t>
  </si>
  <si>
    <t>Toetused kohaliku omavalitsuse üksustelt</t>
  </si>
  <si>
    <t>Riina Ivanova</t>
  </si>
  <si>
    <t>volikogu esimees</t>
  </si>
  <si>
    <t>Toetusfond (lg 2)</t>
  </si>
  <si>
    <t>Põhitegevuse tulud kokku</t>
  </si>
  <si>
    <t xml:space="preserve">       Sotsiaaltoetuste ja -teenuste  osutamise toetus</t>
  </si>
  <si>
    <t xml:space="preserve">       Vajaduspõhine peretoetus</t>
  </si>
  <si>
    <t xml:space="preserve">       Kohalike teede hoiu toetus</t>
  </si>
  <si>
    <t xml:space="preserve">Riigihanke tagatisraha </t>
  </si>
  <si>
    <t>Muud kaupade ja teenuste müük</t>
  </si>
  <si>
    <t xml:space="preserve">Haridus- ja Teadusministeerium ( projektide toetusteks) </t>
  </si>
  <si>
    <t>Kohtla-Järve Linnavolikogu</t>
  </si>
  <si>
    <t>Kohustiste võtmine</t>
  </si>
  <si>
    <t>Kohustiste tagastamine</t>
  </si>
  <si>
    <t xml:space="preserve">       Koolieelsete lasteasutuste toetus</t>
  </si>
  <si>
    <t xml:space="preserve">       Huvitegevuse toetus</t>
  </si>
  <si>
    <t xml:space="preserve">       Raske ja sügava puudega laste hoiu teenuse toetus</t>
  </si>
  <si>
    <t>Sotsiaalministeerium (vanemlusprogrammi "Imelised aastad" toetamiseks)</t>
  </si>
  <si>
    <t>Toetused mitteresidentidelt (projekt Baltic Smart Areas for the 21 st century")</t>
  </si>
  <si>
    <t xml:space="preserve">       Matusetoetus</t>
  </si>
  <si>
    <t>Ehitisregistri toimingute riigilõiv</t>
  </si>
  <si>
    <t>Muud riigilõivud</t>
  </si>
  <si>
    <t xml:space="preserve">       Asendushooldus</t>
  </si>
  <si>
    <t>Toimetulekutoetus</t>
  </si>
  <si>
    <t>Sotsiaaltoetuste ning- teenuste  osutamise toetus</t>
  </si>
  <si>
    <t>Puudega laste hooldajatoetus</t>
  </si>
  <si>
    <t>Toetus sügava puudega lastele</t>
  </si>
  <si>
    <t>Igapäevaelu toetamiseks</t>
  </si>
  <si>
    <t>Eraldis koolilõuna toetuseks</t>
  </si>
  <si>
    <t>Hitsa arvutiostuleping</t>
  </si>
  <si>
    <t>Kesklinna põhikooli renoveerimiseks</t>
  </si>
  <si>
    <t>Ahtme lo keskuse väljakujundamiseks</t>
  </si>
  <si>
    <t>Haridusasutused</t>
  </si>
  <si>
    <t>Kultuuriasutused</t>
  </si>
  <si>
    <t>Sotsiaalasutused</t>
  </si>
  <si>
    <t>Spordi- ja puhkeasutused</t>
  </si>
  <si>
    <t>Linnavalitsus</t>
  </si>
  <si>
    <t>Eraldised madala lävega keskuse opereerimiseks (Tervise Arengu Instituut)</t>
  </si>
  <si>
    <t>sh investeerimistegevus</t>
  </si>
  <si>
    <t xml:space="preserve">       Vahendid koolilõuna toetus</t>
  </si>
  <si>
    <t xml:space="preserve">       Tõhustatud ja eritoega laste õppe tegevuskulu toetus</t>
  </si>
  <si>
    <t>Laekumised õiguste müügist</t>
  </si>
  <si>
    <t>Teede renoveerimiseks</t>
  </si>
  <si>
    <t>Tammiku Põhikooli renoveerimiseks</t>
  </si>
  <si>
    <t xml:space="preserve">       Rahvastikutoimingute kulude hüvitis</t>
  </si>
  <si>
    <t>Lisa 6</t>
  </si>
  <si>
    <t>määruse nr     juurde</t>
  </si>
  <si>
    <t xml:space="preserve">  Riigieelarve</t>
  </si>
  <si>
    <t>Kohalik</t>
  </si>
  <si>
    <t>Laen</t>
  </si>
  <si>
    <t>Sihtfinants-eerimine</t>
  </si>
  <si>
    <t>Tulud majandustegevusest</t>
  </si>
  <si>
    <t>Põhivarad</t>
  </si>
  <si>
    <t>Põhi-tegevuskulud</t>
  </si>
  <si>
    <t>Põhivara</t>
  </si>
  <si>
    <t>Kokku</t>
  </si>
  <si>
    <t>Allikad</t>
  </si>
  <si>
    <t>Kulu liik</t>
  </si>
  <si>
    <t>Põhi-tegevuse kulud</t>
  </si>
  <si>
    <t>Üleriigilise tähtsusega maardlate kaevandamisõiguse tasu</t>
  </si>
  <si>
    <t>Tasu üleriigilise tähtsusega maardlastest väljapumbatud vee erikasutusest</t>
  </si>
  <si>
    <t>Põhi-tegevuse-kulud</t>
  </si>
  <si>
    <t>Toetus huvihariduse ja huvitegevuse kättesaadavuse tagamiseks (kuultuuri - ja vabaaja asutustel)</t>
  </si>
  <si>
    <t>RE matusetoetus</t>
  </si>
  <si>
    <t>RE Asenduskoduteenused</t>
  </si>
  <si>
    <t>Eraldised  õppevahenditeks, töötasuks , koolituseks (SA INNOVE, HTM eraldised)</t>
  </si>
  <si>
    <t>Lasteaia Rukkilill renoveerimiseks</t>
  </si>
  <si>
    <t>Korteriühistu toetus</t>
  </si>
  <si>
    <t>Lasteaia Aljonuśka renoveerimiseks</t>
  </si>
  <si>
    <t xml:space="preserve">VABAJÄÄK </t>
  </si>
  <si>
    <t>Toetused mitteresidentidelt (haridus-ja kultuuriasutuste projektide toetusteks)</t>
  </si>
  <si>
    <t>Rahandusministeerium (toetus SA KIK ja SA Riigi Kinnisvara)</t>
  </si>
  <si>
    <t>Haridusasutuste majandustegevusest (IVKH haiglas õpetamise korraldamiseks)</t>
  </si>
  <si>
    <t>Rahandusministeerium (elanike ümberasustamine ja korterielamute projektitoetus)</t>
  </si>
  <si>
    <t>Lasteaia Buratiino renoveerimiseks</t>
  </si>
  <si>
    <t>Elamu- ja Kommunaalmajanduse renoveerimiseks (Endla 4b)</t>
  </si>
  <si>
    <t>Ahtme Kunstide Kooli renoveerimiseks</t>
  </si>
  <si>
    <t>Uus-Tehase tänava rekonstrueerimine</t>
  </si>
  <si>
    <t>Haridusasutuste majandustegevusest  (Kunstide Kooli õppemaks)</t>
  </si>
  <si>
    <t>põhitegevuse kulud</t>
  </si>
  <si>
    <t>Toetus HTM-lt projekti "Viru Vangla"</t>
  </si>
  <si>
    <t>Maleva Põhikooli reniveerimiseks</t>
  </si>
  <si>
    <t>Vanurite Hooldekodu pensionäride vahendid</t>
  </si>
  <si>
    <t xml:space="preserve">RE Projekt isikukeskse erihoolekande teenusmuudel </t>
  </si>
  <si>
    <t>Vanurite Hoodekodu pensionäride vahendid</t>
  </si>
  <si>
    <t>Toetus Rahandusministeeriumilt (Kohtla-Järve Kunstide Kooli renoveerimiseks)</t>
  </si>
  <si>
    <t>Slaavi Põhikool</t>
  </si>
  <si>
    <t>Kohtla-Järve Kunstide Kool</t>
  </si>
  <si>
    <t>Ahtme Põhikool</t>
  </si>
  <si>
    <t>Järve Kool</t>
  </si>
  <si>
    <t>Lasteaia Tareke renoveerimiseks</t>
  </si>
  <si>
    <t>Lasteaia Muinasjutt</t>
  </si>
  <si>
    <t>Lasteaia Lepatriinu</t>
  </si>
  <si>
    <t>Põlevkivimuuseum</t>
  </si>
  <si>
    <t>Kultuurikeskus</t>
  </si>
  <si>
    <t>Kalevi-Olevi-Järveküla  tn rekonstrueerimiseks</t>
  </si>
  <si>
    <t>Tänavavalgustus</t>
  </si>
  <si>
    <t>Estonia pst. 38 elektrikilp</t>
  </si>
  <si>
    <t>Spordikeskus</t>
  </si>
  <si>
    <t>Lisaeelarve</t>
  </si>
  <si>
    <t xml:space="preserve">Lisa 2 </t>
  </si>
  <si>
    <t xml:space="preserve">Lisa 5 </t>
  </si>
  <si>
    <t>Saadud toetused tegevuskulude sihtfinantseerimiseks</t>
  </si>
  <si>
    <t>Saadud toetused</t>
  </si>
  <si>
    <t>Saadud  tegevustoetused</t>
  </si>
  <si>
    <t>Saadud  muud tegevustoetused</t>
  </si>
  <si>
    <t xml:space="preserve">  Valitsussektorisisesed toetused </t>
  </si>
  <si>
    <t>Toetus huvihariduse ja huvitegevuse kättesaadavuse tagamiseks (põhikoolidel)</t>
  </si>
  <si>
    <t>Haridus- ja Teadusministeerium (MTÜ-lt Ida-Virumaa Omavalitsuste Liit) üritusteks</t>
  </si>
  <si>
    <t>Sotsiaalministeerium (projekti  "Kodud tuleohutuks" toetamiseks)</t>
  </si>
  <si>
    <t>Toetused muudelt residentidelt (MTÜ-lt Ida-Virumaa Spordiliit) koolisporditoetuseks</t>
  </si>
  <si>
    <t xml:space="preserve">     Hariduskulud</t>
  </si>
  <si>
    <t>sh Tulubaasi stabiliseerimise toetus</t>
  </si>
  <si>
    <t>Kohaliku tähtsusega maardlate kaevandamisõiguse tasu</t>
  </si>
  <si>
    <t xml:space="preserve">Kohtla-Järve linna 2020. aasta likviidsete varade muutus (tuhandetes eurodes) </t>
  </si>
  <si>
    <t xml:space="preserve">Kohtla-Järve linna 2020. aasta finantseerimistegevuse kolmas lisaeelarve </t>
  </si>
  <si>
    <t>Saastetasud ja keskkonnale tekitatud kahju hüvitis</t>
  </si>
  <si>
    <t>Haridus- ja Teadusministeerium (projekt  "Professionaalne eestikeelne õpetaja vene õppekeelega rühmas")</t>
  </si>
  <si>
    <t>Haridus- ja Teadusministeerium (Haridus- ja Noorteameti keelekümbluse projekt)</t>
  </si>
  <si>
    <t>Haridus- ja Teadusministeerium (Haridus- ja Noorteameti tagasitoomine kooli projekt II p.a.19-20.a õppeaasta)</t>
  </si>
  <si>
    <t>Haridus- ja Teadusministeerium (toetus lasteasutuste õpetajate täienduskoolituseks)</t>
  </si>
  <si>
    <t>Haridus- ja Teadusministeerium (toetus hariduse korraldamiseks Viru Vanglas 19.a)</t>
  </si>
  <si>
    <t>Haridus- ja Teadusministeerium (Haridus- ja Noorteameti projekti  läbiviimiseks)</t>
  </si>
  <si>
    <t>Kohtla-Järve linna 2020. aasta põhitegevuse tulude neljas lisaeelarve (tuhandetes eurodes)</t>
  </si>
  <si>
    <t xml:space="preserve"> Põhitegevuse tulude eelarve seisuga 29.10.2020 </t>
  </si>
  <si>
    <t xml:space="preserve"> Finantstegevuse eelarve  seisuga 29.10.2020. a </t>
  </si>
  <si>
    <t>Toetused mitteresidentidelt (projekt Baltic Smart Areas for the 21 st century"+action)</t>
  </si>
  <si>
    <t xml:space="preserve">Põhitegevuse tulude eelarve seisuga 17.12.2020. a </t>
  </si>
  <si>
    <t>Finantstegevuse eelarve  seisuga 17.12.2020. a</t>
  </si>
  <si>
    <t>Rahandusministeerium (aadrissiandmete korraldamiseks)</t>
  </si>
  <si>
    <t>Sotsiaalministeerium (projekt "Isikukeskse erihoolekande teenusmudeli rakendamine kohalikus omavalitsuses" )</t>
  </si>
  <si>
    <t>Sotsiaalasutuste majandustegevusest (sotsiaalkindlustusameti teenused erivajadustega inimestele)</t>
  </si>
  <si>
    <t>Haridus- ja Teadusministeerium (toetus 3-7. a lastele eesti keele õppe läbiviimiseks)</t>
  </si>
  <si>
    <t>Haridus- ja Teadusministeerium (toetus hariduse korraldamiseks Viru Vanglas)</t>
  </si>
  <si>
    <t>Toetus Rahandusministeeriumilt (kultuurikeskuse heli- ja valgustustehnika soetamiseks)</t>
  </si>
  <si>
    <t>Toetused mitteresidentidelt (projekt "Kohalike toodete ja teenuste turustamise soodustamine"- "FarmerCraft")</t>
  </si>
  <si>
    <t>Toetused mitteresidentidelt (projekt "Keskkonnasõbralike maa-aluste lahenduste kasutamine tahkete jäätmete kogumiseks kohalikus omavalitsuses"- "Approach2Waste")</t>
  </si>
  <si>
    <t>Haridus- ja Teadusministeerium (Haridus- ja Noorteameti tagasitoomine kooli projekt I p.a. 20-21.a õppeaasta )</t>
  </si>
  <si>
    <t>Sotsiaalministeerium (pilotprojekti toetus "Noorte tugisüsteemi arendamiseks ja teistimiseks")</t>
  </si>
  <si>
    <t>Sotsiaalministeerium (puuetega inimeste eluaseme füüsiline kohandaminse projekti toetus)</t>
  </si>
  <si>
    <t>Haridus- ja Teadusministeerium (projekt  "Professionaalne eestikeelne õpetaja põhikooli I astmes")</t>
  </si>
  <si>
    <t xml:space="preserve">                                                                                             </t>
  </si>
  <si>
    <t xml:space="preserve">                    </t>
  </si>
  <si>
    <t>Majandus- ja Kommunikatsiooniministeerium (maanteamet)</t>
  </si>
  <si>
    <t>Eelarve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</si>
</sst>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22">
    <font>
      <sz val="10"/>
      <name val="Arial"/>
      <charset val="186"/>
    </font>
    <font>
      <sz val="10"/>
      <name val="Times New Roman"/>
      <family val="1"/>
      <charset val="186"/>
    </font>
    <font>
      <sz val="11"/>
      <name val="Arial"/>
      <family val="2"/>
    </font>
    <font>
      <sz val="10"/>
      <name val="Arial"/>
      <family val="2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name val="Arial"/>
      <family val="2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0"/>
      <color theme="1"/>
      <name val="Arial"/>
      <family val="2"/>
      <charset val="186"/>
    </font>
    <font>
      <b/>
      <sz val="11"/>
      <color theme="1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12"/>
      <name val="Times New Roman"/>
      <family val="1"/>
      <charset val="186"/>
    </font>
    <font>
      <sz val="12"/>
      <name val="Arial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6">
    <xf numFmtId="0" fontId="0" fillId="0" borderId="0" xfId="0"/>
    <xf numFmtId="0" fontId="2" fillId="0" borderId="0" xfId="1" applyFont="1" applyFill="1" applyBorder="1"/>
    <xf numFmtId="165" fontId="0" fillId="0" borderId="0" xfId="0" applyNumberFormat="1"/>
    <xf numFmtId="3" fontId="0" fillId="0" borderId="0" xfId="0" applyNumberFormat="1" applyAlignment="1">
      <alignment horizontal="left"/>
    </xf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4" fillId="0" borderId="0" xfId="1" applyFont="1" applyFill="1" applyBorder="1"/>
    <xf numFmtId="164" fontId="4" fillId="0" borderId="0" xfId="0" applyNumberFormat="1" applyFont="1"/>
    <xf numFmtId="0" fontId="9" fillId="0" borderId="0" xfId="0" applyFont="1"/>
    <xf numFmtId="0" fontId="0" fillId="0" borderId="0" xfId="0" applyAlignment="1">
      <alignment wrapText="1"/>
    </xf>
    <xf numFmtId="0" fontId="8" fillId="0" borderId="0" xfId="0" applyFont="1"/>
    <xf numFmtId="165" fontId="8" fillId="0" borderId="0" xfId="0" applyNumberFormat="1" applyFont="1"/>
    <xf numFmtId="0" fontId="13" fillId="0" borderId="0" xfId="0" applyFont="1"/>
    <xf numFmtId="0" fontId="7" fillId="0" borderId="0" xfId="0" applyFont="1"/>
    <xf numFmtId="0" fontId="13" fillId="0" borderId="0" xfId="0" applyFont="1" applyFill="1" applyBorder="1"/>
    <xf numFmtId="165" fontId="7" fillId="0" borderId="0" xfId="0" applyNumberFormat="1" applyFont="1" applyBorder="1"/>
    <xf numFmtId="0" fontId="1" fillId="0" borderId="0" xfId="0" applyFont="1" applyAlignment="1">
      <alignment horizontal="left"/>
    </xf>
    <xf numFmtId="0" fontId="7" fillId="0" borderId="0" xfId="0" applyFont="1" applyFill="1" applyBorder="1"/>
    <xf numFmtId="0" fontId="4" fillId="0" borderId="0" xfId="0" applyFont="1" applyAlignment="1">
      <alignment horizontal="left"/>
    </xf>
    <xf numFmtId="165" fontId="5" fillId="0" borderId="1" xfId="0" applyNumberFormat="1" applyFont="1" applyBorder="1"/>
    <xf numFmtId="164" fontId="5" fillId="0" borderId="1" xfId="0" applyNumberFormat="1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top"/>
    </xf>
    <xf numFmtId="0" fontId="4" fillId="0" borderId="0" xfId="0" applyFont="1" applyAlignment="1"/>
    <xf numFmtId="0" fontId="12" fillId="0" borderId="0" xfId="0" applyFont="1"/>
    <xf numFmtId="0" fontId="4" fillId="0" borderId="1" xfId="0" applyFont="1" applyBorder="1"/>
    <xf numFmtId="0" fontId="5" fillId="0" borderId="1" xfId="0" applyFont="1" applyBorder="1"/>
    <xf numFmtId="164" fontId="4" fillId="0" borderId="1" xfId="0" applyNumberFormat="1" applyFont="1" applyBorder="1"/>
    <xf numFmtId="0" fontId="4" fillId="0" borderId="1" xfId="0" applyFont="1" applyFill="1" applyBorder="1"/>
    <xf numFmtId="165" fontId="12" fillId="0" borderId="1" xfId="0" applyNumberFormat="1" applyFont="1" applyBorder="1"/>
    <xf numFmtId="0" fontId="4" fillId="0" borderId="1" xfId="0" applyFont="1" applyBorder="1" applyAlignment="1">
      <alignment horizontal="right"/>
    </xf>
    <xf numFmtId="0" fontId="4" fillId="0" borderId="1" xfId="0" applyFont="1" applyFill="1" applyBorder="1" applyAlignment="1">
      <alignment horizontal="left" wrapText="1"/>
    </xf>
    <xf numFmtId="164" fontId="4" fillId="0" borderId="1" xfId="0" applyNumberFormat="1" applyFont="1" applyBorder="1" applyAlignment="1">
      <alignment horizontal="right" vertical="top" wrapText="1"/>
    </xf>
    <xf numFmtId="0" fontId="6" fillId="0" borderId="1" xfId="0" applyFont="1" applyBorder="1"/>
    <xf numFmtId="0" fontId="4" fillId="0" borderId="1" xfId="1" applyFont="1" applyFill="1" applyBorder="1" applyAlignment="1">
      <alignment horizontal="right"/>
    </xf>
    <xf numFmtId="0" fontId="4" fillId="0" borderId="1" xfId="1" applyFont="1" applyFill="1" applyBorder="1"/>
    <xf numFmtId="0" fontId="6" fillId="0" borderId="1" xfId="0" applyFont="1" applyBorder="1" applyAlignment="1">
      <alignment horizontal="left"/>
    </xf>
    <xf numFmtId="0" fontId="6" fillId="0" borderId="1" xfId="1" applyFont="1" applyFill="1" applyBorder="1"/>
    <xf numFmtId="0" fontId="4" fillId="0" borderId="1" xfId="0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0" fontId="4" fillId="0" borderId="1" xfId="1" applyFont="1" applyFill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49" fontId="4" fillId="0" borderId="1" xfId="0" applyNumberFormat="1" applyFont="1" applyBorder="1"/>
    <xf numFmtId="0" fontId="5" fillId="0" borderId="1" xfId="0" applyFont="1" applyFill="1" applyBorder="1"/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3" xfId="0" applyFont="1" applyBorder="1"/>
    <xf numFmtId="0" fontId="4" fillId="0" borderId="5" xfId="0" applyFont="1" applyBorder="1"/>
    <xf numFmtId="0" fontId="4" fillId="0" borderId="0" xfId="1" applyFont="1" applyFill="1" applyBorder="1" applyAlignment="1"/>
    <xf numFmtId="165" fontId="8" fillId="0" borderId="1" xfId="0" applyNumberFormat="1" applyFont="1" applyBorder="1"/>
    <xf numFmtId="0" fontId="8" fillId="0" borderId="1" xfId="0" applyFont="1" applyBorder="1"/>
    <xf numFmtId="0" fontId="14" fillId="0" borderId="1" xfId="0" applyFont="1" applyBorder="1"/>
    <xf numFmtId="0" fontId="14" fillId="0" borderId="1" xfId="0" applyFont="1" applyBorder="1" applyAlignment="1">
      <alignment horizontal="left" wrapText="1"/>
    </xf>
    <xf numFmtId="165" fontId="17" fillId="0" borderId="0" xfId="0" applyNumberFormat="1" applyFont="1"/>
    <xf numFmtId="0" fontId="7" fillId="0" borderId="0" xfId="0" applyFont="1" applyFill="1" applyBorder="1" applyAlignment="1">
      <alignment wrapText="1"/>
    </xf>
    <xf numFmtId="165" fontId="15" fillId="0" borderId="0" xfId="0" applyNumberFormat="1" applyFont="1"/>
    <xf numFmtId="165" fontId="16" fillId="0" borderId="1" xfId="0" applyNumberFormat="1" applyFont="1" applyBorder="1"/>
    <xf numFmtId="165" fontId="12" fillId="2" borderId="1" xfId="0" applyNumberFormat="1" applyFont="1" applyFill="1" applyBorder="1"/>
    <xf numFmtId="165" fontId="12" fillId="0" borderId="5" xfId="0" applyNumberFormat="1" applyFont="1" applyBorder="1"/>
    <xf numFmtId="165" fontId="12" fillId="0" borderId="3" xfId="0" applyNumberFormat="1" applyFont="1" applyBorder="1"/>
    <xf numFmtId="165" fontId="5" fillId="0" borderId="0" xfId="0" applyNumberFormat="1" applyFont="1"/>
    <xf numFmtId="165" fontId="7" fillId="0" borderId="1" xfId="0" applyNumberFormat="1" applyFont="1" applyBorder="1"/>
    <xf numFmtId="2" fontId="0" fillId="0" borderId="0" xfId="0" applyNumberFormat="1"/>
    <xf numFmtId="0" fontId="1" fillId="0" borderId="1" xfId="0" applyFont="1" applyBorder="1"/>
    <xf numFmtId="164" fontId="4" fillId="0" borderId="1" xfId="0" applyNumberFormat="1" applyFont="1" applyBorder="1" applyAlignment="1">
      <alignment horizontal="right" vertical="top" wrapText="1"/>
    </xf>
    <xf numFmtId="0" fontId="0" fillId="0" borderId="8" xfId="0" applyBorder="1"/>
    <xf numFmtId="0" fontId="0" fillId="0" borderId="0" xfId="0" applyBorder="1"/>
    <xf numFmtId="0" fontId="7" fillId="0" borderId="1" xfId="0" applyFont="1" applyBorder="1"/>
    <xf numFmtId="0" fontId="12" fillId="0" borderId="0" xfId="0" applyFont="1" applyAlignment="1">
      <alignment horizontal="left"/>
    </xf>
    <xf numFmtId="165" fontId="12" fillId="0" borderId="1" xfId="0" applyNumberFormat="1" applyFont="1" applyBorder="1" applyAlignment="1">
      <alignment horizontal="right" vertical="top" wrapText="1"/>
    </xf>
    <xf numFmtId="0" fontId="12" fillId="0" borderId="0" xfId="0" applyFont="1" applyAlignment="1">
      <alignment horizontal="left"/>
    </xf>
    <xf numFmtId="0" fontId="18" fillId="0" borderId="0" xfId="0" applyFont="1"/>
    <xf numFmtId="0" fontId="19" fillId="0" borderId="0" xfId="0" applyFont="1"/>
    <xf numFmtId="0" fontId="16" fillId="0" borderId="0" xfId="0" applyFont="1"/>
    <xf numFmtId="0" fontId="10" fillId="0" borderId="1" xfId="0" applyFont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wrapText="1"/>
    </xf>
    <xf numFmtId="165" fontId="8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165" fontId="10" fillId="0" borderId="1" xfId="0" applyNumberFormat="1" applyFont="1" applyBorder="1"/>
    <xf numFmtId="165" fontId="11" fillId="0" borderId="1" xfId="0" applyNumberFormat="1" applyFont="1" applyBorder="1"/>
    <xf numFmtId="164" fontId="8" fillId="0" borderId="1" xfId="0" applyNumberFormat="1" applyFont="1" applyBorder="1"/>
    <xf numFmtId="0" fontId="0" fillId="0" borderId="1" xfId="0" applyBorder="1"/>
    <xf numFmtId="0" fontId="11" fillId="0" borderId="5" xfId="0" applyFont="1" applyBorder="1" applyAlignment="1">
      <alignment horizontal="left" wrapText="1"/>
    </xf>
    <xf numFmtId="165" fontId="8" fillId="0" borderId="5" xfId="0" applyNumberFormat="1" applyFont="1" applyBorder="1"/>
    <xf numFmtId="0" fontId="11" fillId="0" borderId="5" xfId="0" applyFont="1" applyBorder="1"/>
    <xf numFmtId="165" fontId="6" fillId="0" borderId="1" xfId="0" applyNumberFormat="1" applyFont="1" applyBorder="1"/>
    <xf numFmtId="0" fontId="4" fillId="0" borderId="1" xfId="1" applyFon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14" fillId="0" borderId="5" xfId="0" applyFont="1" applyBorder="1" applyAlignment="1">
      <alignment horizontal="left" wrapText="1"/>
    </xf>
    <xf numFmtId="0" fontId="14" fillId="0" borderId="5" xfId="0" applyFont="1" applyBorder="1"/>
    <xf numFmtId="165" fontId="16" fillId="0" borderId="13" xfId="0" applyNumberFormat="1" applyFont="1" applyBorder="1"/>
    <xf numFmtId="165" fontId="4" fillId="0" borderId="13" xfId="0" applyNumberFormat="1" applyFont="1" applyBorder="1"/>
    <xf numFmtId="165" fontId="12" fillId="0" borderId="13" xfId="0" applyNumberFormat="1" applyFont="1" applyBorder="1"/>
    <xf numFmtId="165" fontId="12" fillId="2" borderId="13" xfId="0" applyNumberFormat="1" applyFont="1" applyFill="1" applyBorder="1"/>
    <xf numFmtId="165" fontId="5" fillId="0" borderId="13" xfId="0" applyNumberFormat="1" applyFont="1" applyBorder="1"/>
    <xf numFmtId="165" fontId="12" fillId="0" borderId="14" xfId="0" applyNumberFormat="1" applyFont="1" applyBorder="1"/>
    <xf numFmtId="165" fontId="4" fillId="0" borderId="15" xfId="0" applyNumberFormat="1" applyFont="1" applyBorder="1"/>
    <xf numFmtId="165" fontId="6" fillId="0" borderId="13" xfId="0" applyNumberFormat="1" applyFont="1" applyBorder="1"/>
    <xf numFmtId="165" fontId="12" fillId="0" borderId="13" xfId="0" applyNumberFormat="1" applyFont="1" applyBorder="1" applyAlignment="1">
      <alignment horizontal="right" vertical="top" wrapText="1"/>
    </xf>
    <xf numFmtId="164" fontId="9" fillId="0" borderId="0" xfId="0" applyNumberFormat="1" applyFont="1"/>
    <xf numFmtId="164" fontId="0" fillId="0" borderId="0" xfId="0" applyNumberFormat="1" applyBorder="1"/>
    <xf numFmtId="164" fontId="3" fillId="0" borderId="8" xfId="0" applyNumberFormat="1" applyFont="1" applyBorder="1"/>
    <xf numFmtId="165" fontId="8" fillId="0" borderId="3" xfId="0" applyNumberFormat="1" applyFont="1" applyBorder="1"/>
    <xf numFmtId="0" fontId="14" fillId="0" borderId="3" xfId="0" applyFont="1" applyBorder="1"/>
    <xf numFmtId="0" fontId="11" fillId="0" borderId="3" xfId="0" applyFont="1" applyBorder="1"/>
    <xf numFmtId="165" fontId="7" fillId="0" borderId="3" xfId="0" applyNumberFormat="1" applyFont="1" applyBorder="1"/>
    <xf numFmtId="0" fontId="4" fillId="0" borderId="1" xfId="0" applyFont="1" applyBorder="1" applyAlignment="1">
      <alignment horizontal="center" wrapText="1"/>
    </xf>
    <xf numFmtId="0" fontId="12" fillId="0" borderId="2" xfId="1" applyFont="1" applyFill="1" applyBorder="1" applyAlignment="1">
      <alignment horizontal="left" vertical="top" wrapText="1"/>
    </xf>
    <xf numFmtId="0" fontId="12" fillId="0" borderId="6" xfId="1" applyFont="1" applyFill="1" applyBorder="1" applyAlignment="1">
      <alignment horizontal="left" vertical="top" wrapText="1"/>
    </xf>
    <xf numFmtId="0" fontId="12" fillId="0" borderId="4" xfId="1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4" fillId="0" borderId="2" xfId="1" applyFont="1" applyFill="1" applyBorder="1" applyAlignment="1">
      <alignment horizontal="left" wrapText="1"/>
    </xf>
    <xf numFmtId="0" fontId="4" fillId="0" borderId="6" xfId="1" applyFont="1" applyFill="1" applyBorder="1" applyAlignment="1">
      <alignment horizontal="left" wrapText="1"/>
    </xf>
    <xf numFmtId="0" fontId="4" fillId="0" borderId="4" xfId="1" applyFont="1" applyFill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164" fontId="4" fillId="0" borderId="1" xfId="0" applyNumberFormat="1" applyFont="1" applyBorder="1" applyAlignment="1">
      <alignment horizontal="center" vertical="center" wrapText="1"/>
    </xf>
    <xf numFmtId="165" fontId="12" fillId="0" borderId="13" xfId="0" applyNumberFormat="1" applyFont="1" applyBorder="1" applyAlignment="1">
      <alignment horizontal="right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4" fillId="0" borderId="7" xfId="1" applyFont="1" applyFill="1" applyBorder="1" applyAlignment="1">
      <alignment horizontal="left" wrapText="1"/>
    </xf>
    <xf numFmtId="0" fontId="4" fillId="0" borderId="8" xfId="1" applyFont="1" applyFill="1" applyBorder="1" applyAlignment="1">
      <alignment horizontal="left" wrapText="1"/>
    </xf>
    <xf numFmtId="0" fontId="4" fillId="0" borderId="9" xfId="1" applyFont="1" applyFill="1" applyBorder="1" applyAlignment="1">
      <alignment horizontal="left" wrapText="1"/>
    </xf>
    <xf numFmtId="0" fontId="4" fillId="0" borderId="10" xfId="1" applyFont="1" applyFill="1" applyBorder="1" applyAlignment="1">
      <alignment horizontal="left" wrapText="1"/>
    </xf>
    <xf numFmtId="0" fontId="4" fillId="0" borderId="11" xfId="1" applyFont="1" applyFill="1" applyBorder="1" applyAlignment="1">
      <alignment horizontal="left" wrapText="1"/>
    </xf>
    <xf numFmtId="0" fontId="4" fillId="0" borderId="12" xfId="1" applyFont="1" applyFill="1" applyBorder="1" applyAlignment="1">
      <alignment horizontal="left" wrapText="1"/>
    </xf>
    <xf numFmtId="0" fontId="4" fillId="0" borderId="2" xfId="1" applyFont="1" applyFill="1" applyBorder="1" applyAlignment="1">
      <alignment horizontal="left" vertical="center" wrapText="1"/>
    </xf>
    <xf numFmtId="0" fontId="4" fillId="0" borderId="6" xfId="1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center" wrapText="1"/>
    </xf>
  </cellXfs>
  <cellStyles count="2">
    <cellStyle name="Normaallaad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7"/>
  <sheetViews>
    <sheetView topLeftCell="A86" zoomScaleNormal="100" workbookViewId="0">
      <selection activeCell="D104" sqref="D104"/>
    </sheetView>
  </sheetViews>
  <sheetFormatPr defaultRowHeight="12.75"/>
  <cols>
    <col min="1" max="1" width="7.28515625" customWidth="1"/>
    <col min="4" max="4" width="52.140625" customWidth="1"/>
    <col min="5" max="5" width="14.42578125" customWidth="1"/>
    <col min="6" max="6" width="12.85546875" customWidth="1"/>
    <col min="7" max="7" width="12.7109375" customWidth="1"/>
    <col min="8" max="8" width="10.42578125" bestFit="1" customWidth="1"/>
  </cols>
  <sheetData>
    <row r="1" spans="1:8" ht="18" customHeight="1">
      <c r="A1" s="6"/>
      <c r="B1" s="6"/>
      <c r="C1" s="6"/>
      <c r="D1" s="6"/>
      <c r="E1" s="10"/>
      <c r="F1" s="6" t="s">
        <v>142</v>
      </c>
      <c r="G1" s="6"/>
    </row>
    <row r="2" spans="1:8" ht="15">
      <c r="A2" s="6"/>
      <c r="B2" s="6"/>
      <c r="C2" s="6"/>
      <c r="D2" s="6"/>
      <c r="E2" s="10"/>
      <c r="F2" s="6" t="s">
        <v>53</v>
      </c>
      <c r="G2" s="6"/>
    </row>
    <row r="3" spans="1:8" ht="15">
      <c r="A3" s="6"/>
      <c r="B3" s="6"/>
      <c r="C3" s="6"/>
      <c r="D3" s="6"/>
      <c r="E3" s="10"/>
      <c r="F3" s="6"/>
      <c r="G3" s="6"/>
    </row>
    <row r="4" spans="1:8" ht="15">
      <c r="A4" s="6"/>
      <c r="B4" s="6"/>
      <c r="C4" s="6"/>
      <c r="D4" s="6"/>
      <c r="E4" s="10"/>
      <c r="F4" s="6" t="s">
        <v>88</v>
      </c>
      <c r="G4" s="6"/>
    </row>
    <row r="5" spans="1:8" ht="15.75">
      <c r="A5" s="7" t="s">
        <v>165</v>
      </c>
      <c r="B5" s="14"/>
      <c r="C5" s="80"/>
      <c r="D5" s="80"/>
      <c r="E5" s="81"/>
    </row>
    <row r="6" spans="1:8" ht="13.7" customHeight="1">
      <c r="A6" s="56"/>
      <c r="B6" s="49"/>
      <c r="C6" s="50"/>
      <c r="D6" s="51"/>
      <c r="E6" s="138" t="s">
        <v>166</v>
      </c>
      <c r="F6" s="138" t="s">
        <v>141</v>
      </c>
      <c r="G6" s="136" t="s">
        <v>169</v>
      </c>
    </row>
    <row r="7" spans="1:8" ht="66" customHeight="1">
      <c r="A7" s="55"/>
      <c r="B7" s="52"/>
      <c r="C7" s="53"/>
      <c r="D7" s="54"/>
      <c r="E7" s="139"/>
      <c r="F7" s="139"/>
      <c r="G7" s="136"/>
    </row>
    <row r="8" spans="1:8" ht="15">
      <c r="A8" s="27"/>
      <c r="B8" s="28" t="s">
        <v>46</v>
      </c>
      <c r="C8" s="27"/>
      <c r="D8" s="27"/>
      <c r="E8" s="65">
        <f>SUM(E9+E13+E34+E95)</f>
        <v>46128.909999999996</v>
      </c>
      <c r="F8" s="65">
        <f>SUM(F9+F13+F34+F95)</f>
        <v>113.44499999999998</v>
      </c>
      <c r="G8" s="102">
        <f>SUM(G9+G13+G34+G95)</f>
        <v>46242.354999999996</v>
      </c>
      <c r="H8" s="2"/>
    </row>
    <row r="9" spans="1:8" ht="15" customHeight="1">
      <c r="A9" s="28">
        <v>30</v>
      </c>
      <c r="B9" s="123" t="s">
        <v>0</v>
      </c>
      <c r="C9" s="123"/>
      <c r="D9" s="123"/>
      <c r="E9" s="65">
        <f t="shared" ref="E9" si="0">SUM(E10:E12)</f>
        <v>22183.8</v>
      </c>
      <c r="F9" s="65">
        <f t="shared" ref="F9:G9" si="1">SUM(F10:F12)</f>
        <v>2.234</v>
      </c>
      <c r="G9" s="102">
        <f t="shared" si="1"/>
        <v>22186.034</v>
      </c>
    </row>
    <row r="10" spans="1:8" ht="15">
      <c r="A10" s="27">
        <v>3000</v>
      </c>
      <c r="B10" s="27" t="s">
        <v>1</v>
      </c>
      <c r="C10" s="27"/>
      <c r="D10" s="27"/>
      <c r="E10" s="31">
        <v>22000</v>
      </c>
      <c r="F10" s="31">
        <v>0</v>
      </c>
      <c r="G10" s="103">
        <f>SUM(E10:F10)</f>
        <v>22000</v>
      </c>
    </row>
    <row r="11" spans="1:8" ht="13.5" customHeight="1">
      <c r="A11" s="27">
        <v>3030</v>
      </c>
      <c r="B11" s="141" t="s">
        <v>2</v>
      </c>
      <c r="C11" s="141"/>
      <c r="D11" s="141"/>
      <c r="E11" s="31">
        <v>174.8</v>
      </c>
      <c r="F11" s="31">
        <v>0</v>
      </c>
      <c r="G11" s="103">
        <f t="shared" ref="G11:G12" si="2">SUM(E11:F11)</f>
        <v>174.8</v>
      </c>
    </row>
    <row r="12" spans="1:8" ht="14.45" customHeight="1">
      <c r="A12" s="27">
        <v>3044</v>
      </c>
      <c r="B12" s="141" t="s">
        <v>3</v>
      </c>
      <c r="C12" s="141"/>
      <c r="D12" s="141"/>
      <c r="E12" s="31">
        <v>9</v>
      </c>
      <c r="F12" s="31">
        <v>2.234</v>
      </c>
      <c r="G12" s="103">
        <f t="shared" si="2"/>
        <v>11.234</v>
      </c>
    </row>
    <row r="13" spans="1:8" ht="15">
      <c r="A13" s="28">
        <v>32</v>
      </c>
      <c r="B13" s="28" t="s">
        <v>4</v>
      </c>
      <c r="C13" s="27"/>
      <c r="D13" s="27"/>
      <c r="E13" s="65">
        <f>SUM(E14+E19+E29)</f>
        <v>4136.7780000000002</v>
      </c>
      <c r="F13" s="65">
        <f>SUM(F14+F19+F29)</f>
        <v>-141.80700000000002</v>
      </c>
      <c r="G13" s="102">
        <f>SUM(G14+G19+G29)</f>
        <v>3994.9710000000005</v>
      </c>
      <c r="H13" s="2"/>
    </row>
    <row r="14" spans="1:8" ht="15">
      <c r="A14" s="30">
        <v>320</v>
      </c>
      <c r="B14" s="132" t="s">
        <v>5</v>
      </c>
      <c r="C14" s="132"/>
      <c r="D14" s="132"/>
      <c r="E14" s="31">
        <f>SUM(E16:E18)</f>
        <v>6</v>
      </c>
      <c r="F14" s="31">
        <f>SUM(F16:F18)</f>
        <v>0</v>
      </c>
      <c r="G14" s="103">
        <f>SUM(E14:F14)</f>
        <v>6</v>
      </c>
    </row>
    <row r="15" spans="1:8" ht="15">
      <c r="A15" s="30">
        <v>320030</v>
      </c>
      <c r="B15" s="30" t="s">
        <v>62</v>
      </c>
      <c r="C15" s="33"/>
      <c r="D15" s="33"/>
      <c r="E15" s="31">
        <v>0</v>
      </c>
      <c r="F15" s="31">
        <v>0</v>
      </c>
      <c r="G15" s="103">
        <f t="shared" ref="G15:G18" si="3">SUM(E15:F15)</f>
        <v>0</v>
      </c>
    </row>
    <row r="16" spans="1:8" ht="15" customHeight="1">
      <c r="A16" s="30">
        <v>320180</v>
      </c>
      <c r="B16" s="30" t="s">
        <v>7</v>
      </c>
      <c r="C16" s="27"/>
      <c r="D16" s="27"/>
      <c r="E16" s="31">
        <v>4</v>
      </c>
      <c r="F16" s="31">
        <v>0</v>
      </c>
      <c r="G16" s="103">
        <f t="shared" si="3"/>
        <v>4</v>
      </c>
    </row>
    <row r="17" spans="1:8" ht="15">
      <c r="A17" s="30">
        <v>320320</v>
      </c>
      <c r="B17" s="30" t="s">
        <v>6</v>
      </c>
      <c r="C17" s="27"/>
      <c r="D17" s="27"/>
      <c r="E17" s="31">
        <v>1</v>
      </c>
      <c r="F17" s="31">
        <v>0</v>
      </c>
      <c r="G17" s="103">
        <f t="shared" si="3"/>
        <v>1</v>
      </c>
    </row>
    <row r="18" spans="1:8" ht="17.25" customHeight="1">
      <c r="A18" s="30">
        <v>320999</v>
      </c>
      <c r="B18" s="127" t="s">
        <v>63</v>
      </c>
      <c r="C18" s="128"/>
      <c r="D18" s="129"/>
      <c r="E18" s="31">
        <v>1</v>
      </c>
      <c r="F18" s="31">
        <v>0</v>
      </c>
      <c r="G18" s="103">
        <f t="shared" si="3"/>
        <v>1</v>
      </c>
    </row>
    <row r="19" spans="1:8" ht="15">
      <c r="A19" s="30">
        <v>322</v>
      </c>
      <c r="B19" s="30" t="s">
        <v>4</v>
      </c>
      <c r="C19" s="27"/>
      <c r="D19" s="27"/>
      <c r="E19" s="31">
        <f t="shared" ref="E19" si="4">SUM(E20:E28)</f>
        <v>3989.9880000000003</v>
      </c>
      <c r="F19" s="31">
        <f t="shared" ref="F19:G19" si="5">SUM(F20:F28)</f>
        <v>-141.80700000000002</v>
      </c>
      <c r="G19" s="104">
        <f t="shared" si="5"/>
        <v>3848.1810000000005</v>
      </c>
      <c r="H19" s="2"/>
    </row>
    <row r="20" spans="1:8" ht="15">
      <c r="A20" s="30">
        <v>3220</v>
      </c>
      <c r="B20" s="30" t="s">
        <v>8</v>
      </c>
      <c r="C20" s="27"/>
      <c r="D20" s="27"/>
      <c r="E20" s="31">
        <v>1138</v>
      </c>
      <c r="F20" s="31">
        <v>-19.106999999999999</v>
      </c>
      <c r="G20" s="103">
        <f>SUM(E20:F20)</f>
        <v>1118.893</v>
      </c>
    </row>
    <row r="21" spans="1:8" ht="15">
      <c r="A21" s="30">
        <v>3220</v>
      </c>
      <c r="B21" s="30" t="s">
        <v>18</v>
      </c>
      <c r="C21" s="27"/>
      <c r="D21" s="27"/>
      <c r="E21" s="66">
        <v>1556</v>
      </c>
      <c r="F21" s="66">
        <v>50</v>
      </c>
      <c r="G21" s="103">
        <f t="shared" ref="G21:G28" si="6">SUM(E21:F21)</f>
        <v>1606</v>
      </c>
    </row>
    <row r="22" spans="1:8" ht="15">
      <c r="A22" s="30">
        <v>3220</v>
      </c>
      <c r="B22" s="30" t="s">
        <v>120</v>
      </c>
      <c r="C22" s="27"/>
      <c r="D22" s="27"/>
      <c r="E22" s="66">
        <v>71</v>
      </c>
      <c r="F22" s="66">
        <v>0</v>
      </c>
      <c r="G22" s="103">
        <f t="shared" si="6"/>
        <v>71</v>
      </c>
    </row>
    <row r="23" spans="1:8" ht="15.75" customHeight="1">
      <c r="A23" s="30">
        <v>3220</v>
      </c>
      <c r="B23" s="133" t="s">
        <v>114</v>
      </c>
      <c r="C23" s="134"/>
      <c r="D23" s="135"/>
      <c r="E23" s="66">
        <v>37.1</v>
      </c>
      <c r="F23" s="66">
        <v>0</v>
      </c>
      <c r="G23" s="103">
        <f t="shared" si="6"/>
        <v>37.1</v>
      </c>
    </row>
    <row r="24" spans="1:8" ht="15">
      <c r="A24" s="30">
        <v>3221</v>
      </c>
      <c r="B24" s="30" t="s">
        <v>9</v>
      </c>
      <c r="C24" s="27"/>
      <c r="D24" s="27"/>
      <c r="E24" s="31">
        <v>86.8</v>
      </c>
      <c r="F24" s="31">
        <v>0</v>
      </c>
      <c r="G24" s="103">
        <f t="shared" si="6"/>
        <v>86.8</v>
      </c>
    </row>
    <row r="25" spans="1:8" ht="15">
      <c r="A25" s="27">
        <v>3222</v>
      </c>
      <c r="B25" s="30" t="s">
        <v>19</v>
      </c>
      <c r="C25" s="27"/>
      <c r="D25" s="27"/>
      <c r="E25" s="31">
        <v>146</v>
      </c>
      <c r="F25" s="31">
        <v>-39.700000000000003</v>
      </c>
      <c r="G25" s="103">
        <f t="shared" si="6"/>
        <v>106.3</v>
      </c>
    </row>
    <row r="26" spans="1:8" ht="15">
      <c r="A26" s="27">
        <v>3224</v>
      </c>
      <c r="B26" s="30" t="s">
        <v>10</v>
      </c>
      <c r="C26" s="27"/>
      <c r="D26" s="27"/>
      <c r="E26" s="31">
        <v>704.42399999999998</v>
      </c>
      <c r="F26" s="31">
        <v>0</v>
      </c>
      <c r="G26" s="103">
        <f t="shared" si="6"/>
        <v>704.42399999999998</v>
      </c>
    </row>
    <row r="27" spans="1:8" ht="29.45" customHeight="1">
      <c r="A27" s="27">
        <v>3224</v>
      </c>
      <c r="B27" s="122" t="s">
        <v>172</v>
      </c>
      <c r="C27" s="122"/>
      <c r="D27" s="122"/>
      <c r="E27" s="31">
        <v>200</v>
      </c>
      <c r="F27" s="31">
        <v>-133</v>
      </c>
      <c r="G27" s="103">
        <f t="shared" si="6"/>
        <v>67</v>
      </c>
    </row>
    <row r="28" spans="1:8" ht="27.6" customHeight="1">
      <c r="A28" s="27">
        <v>3224</v>
      </c>
      <c r="B28" s="133" t="s">
        <v>173</v>
      </c>
      <c r="C28" s="134"/>
      <c r="D28" s="135"/>
      <c r="E28" s="31">
        <v>50.664000000000001</v>
      </c>
      <c r="F28" s="31">
        <v>0</v>
      </c>
      <c r="G28" s="103">
        <f t="shared" si="6"/>
        <v>50.664000000000001</v>
      </c>
    </row>
    <row r="29" spans="1:8" ht="15">
      <c r="A29" s="30">
        <v>323</v>
      </c>
      <c r="B29" s="30" t="s">
        <v>11</v>
      </c>
      <c r="C29" s="27"/>
      <c r="D29" s="27"/>
      <c r="E29" s="31">
        <f>SUM(E30:E33)</f>
        <v>140.79000000000002</v>
      </c>
      <c r="F29" s="31">
        <f>SUM(F30:F33)</f>
        <v>0</v>
      </c>
      <c r="G29" s="104">
        <f>SUM(G30:G33)</f>
        <v>140.79000000000002</v>
      </c>
    </row>
    <row r="30" spans="1:8" ht="15">
      <c r="A30" s="30">
        <v>3233</v>
      </c>
      <c r="B30" s="30" t="s">
        <v>31</v>
      </c>
      <c r="C30" s="27"/>
      <c r="D30" s="27"/>
      <c r="E30" s="31">
        <v>69.290000000000006</v>
      </c>
      <c r="F30" s="31">
        <v>0</v>
      </c>
      <c r="G30" s="103">
        <f>SUM(E30:F30)</f>
        <v>69.290000000000006</v>
      </c>
    </row>
    <row r="31" spans="1:8" ht="15">
      <c r="A31" s="30">
        <v>3233</v>
      </c>
      <c r="B31" s="30" t="s">
        <v>32</v>
      </c>
      <c r="C31" s="27"/>
      <c r="D31" s="27"/>
      <c r="E31" s="31">
        <v>70</v>
      </c>
      <c r="F31" s="31">
        <v>0</v>
      </c>
      <c r="G31" s="103">
        <f t="shared" ref="G31:G33" si="7">SUM(E31:F31)</f>
        <v>70</v>
      </c>
    </row>
    <row r="32" spans="1:8" ht="15">
      <c r="A32" s="30">
        <v>3237</v>
      </c>
      <c r="B32" s="30" t="s">
        <v>83</v>
      </c>
      <c r="C32" s="27"/>
      <c r="D32" s="27"/>
      <c r="E32" s="31">
        <v>0.5</v>
      </c>
      <c r="F32" s="31">
        <v>0</v>
      </c>
      <c r="G32" s="103">
        <f t="shared" si="7"/>
        <v>0.5</v>
      </c>
    </row>
    <row r="33" spans="1:8" ht="15">
      <c r="A33" s="30">
        <v>3238</v>
      </c>
      <c r="B33" s="30" t="s">
        <v>51</v>
      </c>
      <c r="C33" s="27"/>
      <c r="D33" s="27"/>
      <c r="E33" s="31">
        <v>1</v>
      </c>
      <c r="F33" s="31">
        <v>0</v>
      </c>
      <c r="G33" s="103">
        <f t="shared" si="7"/>
        <v>1</v>
      </c>
    </row>
    <row r="34" spans="1:8" ht="17.100000000000001" customHeight="1">
      <c r="A34" s="45">
        <v>35</v>
      </c>
      <c r="B34" s="145" t="s">
        <v>145</v>
      </c>
      <c r="C34" s="146"/>
      <c r="D34" s="147"/>
      <c r="E34" s="65">
        <f>SUM(E35+E65)</f>
        <v>19377.732</v>
      </c>
      <c r="F34" s="65">
        <f>SUM(F35+F65)</f>
        <v>247.31799999999998</v>
      </c>
      <c r="G34" s="102">
        <f>SUM(G35+G65)</f>
        <v>19625.049999999996</v>
      </c>
    </row>
    <row r="35" spans="1:8" ht="16.5" customHeight="1">
      <c r="A35" s="28">
        <v>352</v>
      </c>
      <c r="B35" s="28" t="s">
        <v>146</v>
      </c>
      <c r="C35" s="28"/>
      <c r="D35" s="28"/>
      <c r="E35" s="65">
        <f t="shared" ref="E35" si="8">SUM(E36+E53)</f>
        <v>18368.657999999999</v>
      </c>
      <c r="F35" s="65">
        <f t="shared" ref="F35:G35" si="9">SUM(F36+F53)</f>
        <v>177.84199999999998</v>
      </c>
      <c r="G35" s="102">
        <f t="shared" si="9"/>
        <v>18546.499999999996</v>
      </c>
    </row>
    <row r="36" spans="1:8" ht="16.5" customHeight="1">
      <c r="A36" s="27">
        <v>352</v>
      </c>
      <c r="B36" s="132" t="s">
        <v>41</v>
      </c>
      <c r="C36" s="132"/>
      <c r="D36" s="132"/>
      <c r="E36" s="31">
        <f t="shared" ref="E36" si="10">SUM(E37+E38)</f>
        <v>17663.881999999998</v>
      </c>
      <c r="F36" s="31">
        <f t="shared" ref="F36:G36" si="11">SUM(F37+F38)</f>
        <v>119.161</v>
      </c>
      <c r="G36" s="104">
        <f t="shared" si="11"/>
        <v>17783.042999999998</v>
      </c>
    </row>
    <row r="37" spans="1:8" ht="14.25" customHeight="1">
      <c r="A37" s="27">
        <v>35200</v>
      </c>
      <c r="B37" s="132" t="s">
        <v>12</v>
      </c>
      <c r="C37" s="132"/>
      <c r="D37" s="132"/>
      <c r="E37" s="66">
        <v>6206.424</v>
      </c>
      <c r="F37" s="66">
        <v>0</v>
      </c>
      <c r="G37" s="105">
        <f>SUM(E37:F37)</f>
        <v>6206.424</v>
      </c>
    </row>
    <row r="38" spans="1:8" ht="16.5" customHeight="1">
      <c r="A38" s="27">
        <v>35201</v>
      </c>
      <c r="B38" s="132" t="s">
        <v>45</v>
      </c>
      <c r="C38" s="132"/>
      <c r="D38" s="132"/>
      <c r="E38" s="31">
        <f>SUM(E39:E52)</f>
        <v>11457.457999999999</v>
      </c>
      <c r="F38" s="31">
        <f>SUM(F39:F52)</f>
        <v>119.161</v>
      </c>
      <c r="G38" s="104">
        <f>SUM(G39:G52)</f>
        <v>11576.618999999999</v>
      </c>
      <c r="H38" s="2"/>
    </row>
    <row r="39" spans="1:8" ht="16.5" customHeight="1">
      <c r="A39" s="27"/>
      <c r="B39" s="131" t="s">
        <v>154</v>
      </c>
      <c r="C39" s="131"/>
      <c r="D39" s="131"/>
      <c r="E39" s="31">
        <v>654.447</v>
      </c>
      <c r="F39" s="31">
        <v>0</v>
      </c>
      <c r="G39" s="103">
        <f>SUM(E39:F39)</f>
        <v>654.447</v>
      </c>
      <c r="H39" s="2"/>
    </row>
    <row r="40" spans="1:8" ht="15" customHeight="1">
      <c r="A40" s="27"/>
      <c r="B40" s="131" t="s">
        <v>153</v>
      </c>
      <c r="C40" s="131"/>
      <c r="D40" s="131"/>
      <c r="E40" s="31">
        <v>5604.9920000000002</v>
      </c>
      <c r="F40" s="31">
        <v>0</v>
      </c>
      <c r="G40" s="103">
        <f>SUM(E40:F40)</f>
        <v>5604.9920000000002</v>
      </c>
    </row>
    <row r="41" spans="1:8" ht="15">
      <c r="A41" s="27"/>
      <c r="B41" s="35" t="s">
        <v>81</v>
      </c>
      <c r="C41" s="35"/>
      <c r="D41" s="35"/>
      <c r="E41" s="31">
        <v>466.375</v>
      </c>
      <c r="F41" s="31">
        <v>0</v>
      </c>
      <c r="G41" s="103">
        <f t="shared" ref="G41:G53" si="12">SUM(E41:F41)</f>
        <v>466.375</v>
      </c>
    </row>
    <row r="42" spans="1:8" ht="15">
      <c r="A42" s="27"/>
      <c r="B42" s="35" t="s">
        <v>82</v>
      </c>
      <c r="C42" s="35"/>
      <c r="D42" s="35"/>
      <c r="E42" s="31">
        <v>320.601</v>
      </c>
      <c r="F42" s="31">
        <v>0</v>
      </c>
      <c r="G42" s="103">
        <f t="shared" si="12"/>
        <v>320.601</v>
      </c>
    </row>
    <row r="43" spans="1:8" ht="15">
      <c r="A43" s="27"/>
      <c r="B43" s="35" t="s">
        <v>56</v>
      </c>
      <c r="C43" s="35"/>
      <c r="D43" s="35"/>
      <c r="E43" s="31">
        <v>943.75599999999997</v>
      </c>
      <c r="F43" s="31">
        <v>0</v>
      </c>
      <c r="G43" s="103">
        <f t="shared" si="12"/>
        <v>943.75599999999997</v>
      </c>
    </row>
    <row r="44" spans="1:8" ht="15">
      <c r="A44" s="27"/>
      <c r="B44" s="35" t="s">
        <v>57</v>
      </c>
      <c r="C44" s="35"/>
      <c r="D44" s="35"/>
      <c r="E44" s="31">
        <v>348.09199999999998</v>
      </c>
      <c r="F44" s="31">
        <v>0</v>
      </c>
      <c r="G44" s="103">
        <f t="shared" si="12"/>
        <v>348.09199999999998</v>
      </c>
    </row>
    <row r="45" spans="1:8" ht="15">
      <c r="A45" s="27"/>
      <c r="B45" s="35" t="s">
        <v>13</v>
      </c>
      <c r="C45" s="35"/>
      <c r="D45" s="35"/>
      <c r="E45" s="31">
        <v>712.97900000000004</v>
      </c>
      <c r="F45" s="31">
        <v>0</v>
      </c>
      <c r="G45" s="103">
        <f t="shared" si="12"/>
        <v>712.97900000000004</v>
      </c>
    </row>
    <row r="46" spans="1:8" ht="15">
      <c r="A46" s="27"/>
      <c r="B46" s="35" t="s">
        <v>47</v>
      </c>
      <c r="C46" s="35"/>
      <c r="D46" s="35"/>
      <c r="E46" s="31">
        <v>0</v>
      </c>
      <c r="F46" s="31">
        <v>0</v>
      </c>
      <c r="G46" s="103">
        <f t="shared" si="12"/>
        <v>0</v>
      </c>
    </row>
    <row r="47" spans="1:8" ht="15">
      <c r="A47" s="27"/>
      <c r="B47" s="35" t="s">
        <v>58</v>
      </c>
      <c r="C47" s="35"/>
      <c r="D47" s="35"/>
      <c r="E47" s="31">
        <v>67.685000000000002</v>
      </c>
      <c r="F47" s="31">
        <v>0</v>
      </c>
      <c r="G47" s="103">
        <f t="shared" si="12"/>
        <v>67.685000000000002</v>
      </c>
    </row>
    <row r="48" spans="1:8" ht="15">
      <c r="A48" s="27"/>
      <c r="B48" s="35" t="s">
        <v>48</v>
      </c>
      <c r="C48" s="35"/>
      <c r="D48" s="35"/>
      <c r="E48" s="31">
        <v>0</v>
      </c>
      <c r="F48" s="31">
        <v>0</v>
      </c>
      <c r="G48" s="103">
        <f t="shared" si="12"/>
        <v>0</v>
      </c>
    </row>
    <row r="49" spans="1:8" ht="15" customHeight="1">
      <c r="A49" s="27"/>
      <c r="B49" s="142" t="s">
        <v>61</v>
      </c>
      <c r="C49" s="143"/>
      <c r="D49" s="144"/>
      <c r="E49" s="31">
        <v>118.649</v>
      </c>
      <c r="F49" s="31">
        <v>0</v>
      </c>
      <c r="G49" s="103">
        <f t="shared" si="12"/>
        <v>118.649</v>
      </c>
    </row>
    <row r="50" spans="1:8" ht="15">
      <c r="A50" s="27"/>
      <c r="B50" s="35" t="s">
        <v>64</v>
      </c>
      <c r="C50" s="35"/>
      <c r="D50" s="35"/>
      <c r="E50" s="31">
        <v>1128.498</v>
      </c>
      <c r="F50" s="31">
        <v>119.161</v>
      </c>
      <c r="G50" s="103">
        <f t="shared" si="12"/>
        <v>1247.6590000000001</v>
      </c>
    </row>
    <row r="51" spans="1:8" ht="15">
      <c r="A51" s="27"/>
      <c r="B51" s="35" t="s">
        <v>86</v>
      </c>
      <c r="C51" s="35"/>
      <c r="D51" s="35"/>
      <c r="E51" s="31">
        <v>0.13300000000000001</v>
      </c>
      <c r="F51" s="31">
        <v>0</v>
      </c>
      <c r="G51" s="103">
        <f t="shared" si="12"/>
        <v>0.13300000000000001</v>
      </c>
    </row>
    <row r="52" spans="1:8" ht="15">
      <c r="A52" s="27"/>
      <c r="B52" s="35" t="s">
        <v>49</v>
      </c>
      <c r="C52" s="35"/>
      <c r="D52" s="35"/>
      <c r="E52" s="31">
        <v>1091.251</v>
      </c>
      <c r="F52" s="31">
        <v>0</v>
      </c>
      <c r="G52" s="103">
        <f t="shared" si="12"/>
        <v>1091.251</v>
      </c>
    </row>
    <row r="53" spans="1:8" ht="14.25">
      <c r="A53" s="28">
        <v>3521</v>
      </c>
      <c r="B53" s="28" t="s">
        <v>147</v>
      </c>
      <c r="C53" s="28"/>
      <c r="D53" s="28"/>
      <c r="E53" s="65">
        <f>SUM(E54:E64)</f>
        <v>704.77599999999995</v>
      </c>
      <c r="F53" s="65">
        <f>SUM(F54:F64)</f>
        <v>58.680999999999997</v>
      </c>
      <c r="G53" s="106">
        <f t="shared" si="12"/>
        <v>763.45699999999999</v>
      </c>
    </row>
    <row r="54" spans="1:8" ht="16.5" customHeight="1">
      <c r="A54" s="27"/>
      <c r="B54" s="122" t="s">
        <v>174</v>
      </c>
      <c r="C54" s="122"/>
      <c r="D54" s="122"/>
      <c r="E54" s="31">
        <v>179.79900000000001</v>
      </c>
      <c r="F54" s="31">
        <v>0</v>
      </c>
      <c r="G54" s="103">
        <f>SUM(E54:F54)</f>
        <v>179.79900000000001</v>
      </c>
      <c r="H54" s="2"/>
    </row>
    <row r="55" spans="1:8" ht="14.1" customHeight="1">
      <c r="A55" s="118"/>
      <c r="B55" s="148" t="s">
        <v>175</v>
      </c>
      <c r="C55" s="149"/>
      <c r="D55" s="150"/>
      <c r="E55" s="67"/>
      <c r="F55" s="67"/>
      <c r="G55" s="107"/>
    </row>
    <row r="56" spans="1:8" ht="15">
      <c r="A56" s="118"/>
      <c r="B56" s="151"/>
      <c r="C56" s="152"/>
      <c r="D56" s="153"/>
      <c r="E56" s="68">
        <v>193.93700000000001</v>
      </c>
      <c r="F56" s="68">
        <v>11.535</v>
      </c>
      <c r="G56" s="108">
        <f t="shared" ref="G56:G64" si="13">SUM(E56:F56)</f>
        <v>205.47200000000001</v>
      </c>
    </row>
    <row r="57" spans="1:8" ht="15" customHeight="1">
      <c r="A57" s="27"/>
      <c r="B57" s="122" t="s">
        <v>163</v>
      </c>
      <c r="C57" s="122"/>
      <c r="D57" s="122"/>
      <c r="E57" s="31">
        <v>-1.1200000000000001</v>
      </c>
      <c r="F57" s="31">
        <v>0</v>
      </c>
      <c r="G57" s="103">
        <f t="shared" si="13"/>
        <v>-1.1200000000000001</v>
      </c>
    </row>
    <row r="58" spans="1:8" ht="15" customHeight="1">
      <c r="A58" s="27"/>
      <c r="B58" s="122" t="s">
        <v>160</v>
      </c>
      <c r="C58" s="122"/>
      <c r="D58" s="122"/>
      <c r="E58" s="31">
        <v>160.88</v>
      </c>
      <c r="F58" s="31">
        <v>0</v>
      </c>
      <c r="G58" s="103">
        <f t="shared" si="13"/>
        <v>160.88</v>
      </c>
    </row>
    <row r="59" spans="1:8" ht="26.1" customHeight="1">
      <c r="A59" s="27"/>
      <c r="B59" s="124" t="s">
        <v>159</v>
      </c>
      <c r="C59" s="125"/>
      <c r="D59" s="126"/>
      <c r="E59" s="31">
        <v>137.67699999999999</v>
      </c>
      <c r="F59" s="31">
        <v>0</v>
      </c>
      <c r="G59" s="103">
        <f t="shared" si="13"/>
        <v>137.67699999999999</v>
      </c>
    </row>
    <row r="60" spans="1:8" ht="29.25" customHeight="1">
      <c r="A60" s="27"/>
      <c r="B60" s="124" t="s">
        <v>182</v>
      </c>
      <c r="C60" s="125"/>
      <c r="D60" s="126"/>
      <c r="E60" s="31">
        <v>0</v>
      </c>
      <c r="F60" s="31">
        <v>47.146000000000001</v>
      </c>
      <c r="G60" s="103">
        <f t="shared" si="13"/>
        <v>47.146000000000001</v>
      </c>
    </row>
    <row r="61" spans="1:8" ht="15" customHeight="1">
      <c r="A61" s="27"/>
      <c r="B61" s="122" t="s">
        <v>150</v>
      </c>
      <c r="C61" s="122"/>
      <c r="D61" s="122"/>
      <c r="E61" s="31">
        <v>3.5</v>
      </c>
      <c r="F61" s="31">
        <v>0</v>
      </c>
      <c r="G61" s="103">
        <f t="shared" si="13"/>
        <v>3.5</v>
      </c>
    </row>
    <row r="62" spans="1:8" ht="15" customHeight="1">
      <c r="A62" s="27"/>
      <c r="B62" s="154" t="s">
        <v>162</v>
      </c>
      <c r="C62" s="155"/>
      <c r="D62" s="156"/>
      <c r="E62" s="31">
        <v>10.103</v>
      </c>
      <c r="F62" s="31">
        <v>0</v>
      </c>
      <c r="G62" s="103">
        <f t="shared" si="13"/>
        <v>10.103</v>
      </c>
    </row>
    <row r="63" spans="1:8" ht="14.25" customHeight="1">
      <c r="A63" s="27"/>
      <c r="B63" s="127" t="s">
        <v>127</v>
      </c>
      <c r="C63" s="128"/>
      <c r="D63" s="129"/>
      <c r="E63" s="31">
        <v>15</v>
      </c>
      <c r="F63" s="31">
        <v>0</v>
      </c>
      <c r="G63" s="103">
        <f t="shared" si="13"/>
        <v>15</v>
      </c>
    </row>
    <row r="64" spans="1:8" ht="28.5" customHeight="1">
      <c r="A64" s="27"/>
      <c r="B64" s="127" t="s">
        <v>176</v>
      </c>
      <c r="C64" s="128"/>
      <c r="D64" s="129"/>
      <c r="E64" s="31">
        <v>5</v>
      </c>
      <c r="F64" s="31">
        <v>0</v>
      </c>
      <c r="G64" s="103">
        <f t="shared" si="13"/>
        <v>5</v>
      </c>
    </row>
    <row r="65" spans="1:7" ht="14.45" customHeight="1">
      <c r="A65" s="28">
        <v>350</v>
      </c>
      <c r="B65" s="28" t="s">
        <v>144</v>
      </c>
      <c r="C65" s="28"/>
      <c r="D65" s="28"/>
      <c r="E65" s="21">
        <f>E66+E67+E68+E69+E70+E71+E93+E94</f>
        <v>1009.0740000000001</v>
      </c>
      <c r="F65" s="21">
        <f>F66+F67+F68+F69+F70+F71+F93+F94</f>
        <v>69.475999999999999</v>
      </c>
      <c r="G65" s="21">
        <f>G66+G67+G68+G69+G70+G71+G93+G94</f>
        <v>1078.55</v>
      </c>
    </row>
    <row r="66" spans="1:7" ht="16.5" customHeight="1">
      <c r="A66" s="36">
        <v>3500</v>
      </c>
      <c r="B66" s="141" t="s">
        <v>60</v>
      </c>
      <c r="C66" s="141"/>
      <c r="D66" s="141"/>
      <c r="E66" s="31">
        <v>124.08799999999999</v>
      </c>
      <c r="F66" s="31">
        <v>-71.016999999999996</v>
      </c>
      <c r="G66" s="103">
        <f>SUM(E66:F66)</f>
        <v>53.070999999999998</v>
      </c>
    </row>
    <row r="67" spans="1:7" ht="16.5" customHeight="1">
      <c r="A67" s="36"/>
      <c r="B67" s="141" t="s">
        <v>168</v>
      </c>
      <c r="C67" s="141"/>
      <c r="D67" s="141"/>
      <c r="E67" s="31">
        <v>0</v>
      </c>
      <c r="F67" s="31">
        <v>9.0440000000000005</v>
      </c>
      <c r="G67" s="103">
        <f>SUM(E67:F67)</f>
        <v>9.0440000000000005</v>
      </c>
    </row>
    <row r="68" spans="1:7" ht="16.5" customHeight="1">
      <c r="A68" s="36"/>
      <c r="B68" s="127" t="s">
        <v>112</v>
      </c>
      <c r="C68" s="128"/>
      <c r="D68" s="129"/>
      <c r="E68" s="31">
        <v>0.2</v>
      </c>
      <c r="F68" s="31">
        <v>0.5</v>
      </c>
      <c r="G68" s="103">
        <f t="shared" ref="G68:G70" si="14">SUM(E68:F68)</f>
        <v>0.7</v>
      </c>
    </row>
    <row r="69" spans="1:7" ht="35.450000000000003" customHeight="1">
      <c r="A69" s="36"/>
      <c r="B69" s="130" t="s">
        <v>177</v>
      </c>
      <c r="C69" s="130"/>
      <c r="D69" s="130"/>
      <c r="E69" s="31">
        <v>104.163</v>
      </c>
      <c r="F69" s="31">
        <v>-82.701999999999998</v>
      </c>
      <c r="G69" s="104">
        <f t="shared" si="14"/>
        <v>21.460999999999999</v>
      </c>
    </row>
    <row r="70" spans="1:7" ht="48" customHeight="1">
      <c r="A70" s="36"/>
      <c r="B70" s="130" t="s">
        <v>178</v>
      </c>
      <c r="C70" s="130"/>
      <c r="D70" s="130"/>
      <c r="E70" s="31">
        <v>52.988</v>
      </c>
      <c r="F70" s="31">
        <v>-50.77</v>
      </c>
      <c r="G70" s="104">
        <f t="shared" si="14"/>
        <v>2.2179999999999964</v>
      </c>
    </row>
    <row r="71" spans="1:7" ht="15">
      <c r="A71" s="36">
        <v>3500</v>
      </c>
      <c r="B71" s="38" t="s">
        <v>148</v>
      </c>
      <c r="C71" s="39"/>
      <c r="D71" s="39"/>
      <c r="E71" s="97">
        <f>SUM(E72+E91+E92)</f>
        <v>698.37</v>
      </c>
      <c r="F71" s="97">
        <f>SUM(F72+F91+F92)</f>
        <v>236.77100000000002</v>
      </c>
      <c r="G71" s="109">
        <f>SUM(G72+G91+G92)</f>
        <v>935.14100000000008</v>
      </c>
    </row>
    <row r="72" spans="1:7" ht="14.1" customHeight="1">
      <c r="A72" s="32">
        <v>3500</v>
      </c>
      <c r="B72" s="40" t="s">
        <v>16</v>
      </c>
      <c r="C72" s="37"/>
      <c r="D72" s="27"/>
      <c r="E72" s="31">
        <f>SUM(E73:E90)</f>
        <v>664.69399999999996</v>
      </c>
      <c r="F72" s="31">
        <f>SUM(F73:F90)</f>
        <v>190.55500000000001</v>
      </c>
      <c r="G72" s="104">
        <f>SUM(G73:G90)</f>
        <v>855.24900000000002</v>
      </c>
    </row>
    <row r="73" spans="1:7" ht="17.45" hidden="1" customHeight="1">
      <c r="A73" s="32"/>
      <c r="B73" s="122"/>
      <c r="C73" s="122"/>
      <c r="D73" s="122"/>
      <c r="E73" s="78"/>
      <c r="F73" s="78"/>
      <c r="G73" s="110"/>
    </row>
    <row r="74" spans="1:7" ht="13.5" customHeight="1">
      <c r="A74" s="118"/>
      <c r="B74" s="122" t="s">
        <v>164</v>
      </c>
      <c r="C74" s="122"/>
      <c r="D74" s="122"/>
      <c r="E74" s="140">
        <v>23.815000000000001</v>
      </c>
      <c r="F74" s="140">
        <v>-1.024</v>
      </c>
      <c r="G74" s="137">
        <f>SUM(E74:F74)</f>
        <v>22.791</v>
      </c>
    </row>
    <row r="75" spans="1:7" ht="14.1" customHeight="1">
      <c r="A75" s="118"/>
      <c r="B75" s="122"/>
      <c r="C75" s="122"/>
      <c r="D75" s="122"/>
      <c r="E75" s="140"/>
      <c r="F75" s="140"/>
      <c r="G75" s="137"/>
    </row>
    <row r="76" spans="1:7" ht="13.5" customHeight="1">
      <c r="A76" s="32"/>
      <c r="B76" s="37" t="s">
        <v>52</v>
      </c>
      <c r="C76" s="27"/>
      <c r="D76" s="27"/>
      <c r="E76" s="31">
        <v>94.447000000000003</v>
      </c>
      <c r="F76" s="31">
        <v>107.512</v>
      </c>
      <c r="G76" s="103">
        <f>SUM(E76:F76)</f>
        <v>201.959</v>
      </c>
    </row>
    <row r="77" spans="1:7" ht="29.45" customHeight="1">
      <c r="A77" s="32"/>
      <c r="B77" s="119" t="s">
        <v>161</v>
      </c>
      <c r="C77" s="120"/>
      <c r="D77" s="121"/>
      <c r="E77" s="31">
        <v>22.445</v>
      </c>
      <c r="F77" s="31">
        <v>0</v>
      </c>
      <c r="G77" s="103">
        <f t="shared" ref="G77:G88" si="15">SUM(E77:F77)</f>
        <v>22.445</v>
      </c>
    </row>
    <row r="78" spans="1:7" ht="30" customHeight="1">
      <c r="A78" s="32"/>
      <c r="B78" s="119" t="s">
        <v>179</v>
      </c>
      <c r="C78" s="120"/>
      <c r="D78" s="121"/>
      <c r="E78" s="31">
        <v>27</v>
      </c>
      <c r="F78" s="31" t="s">
        <v>183</v>
      </c>
      <c r="G78" s="103">
        <f t="shared" si="15"/>
        <v>27</v>
      </c>
    </row>
    <row r="79" spans="1:7" ht="13.5" customHeight="1">
      <c r="A79" s="32"/>
      <c r="B79" s="37" t="s">
        <v>40</v>
      </c>
      <c r="C79" s="27"/>
      <c r="D79" s="27"/>
      <c r="E79" s="31">
        <v>6.1980000000000004</v>
      </c>
      <c r="F79" s="31">
        <v>0</v>
      </c>
      <c r="G79" s="103">
        <f t="shared" si="15"/>
        <v>6.1980000000000004</v>
      </c>
    </row>
    <row r="80" spans="1:7" ht="13.5" customHeight="1">
      <c r="A80" s="41"/>
      <c r="B80" s="37" t="s">
        <v>36</v>
      </c>
      <c r="C80" s="27"/>
      <c r="D80" s="27"/>
      <c r="E80" s="31">
        <v>33.691000000000003</v>
      </c>
      <c r="F80" s="31">
        <v>27.048999999999999</v>
      </c>
      <c r="G80" s="103">
        <f t="shared" si="15"/>
        <v>60.74</v>
      </c>
    </row>
    <row r="81" spans="1:7" ht="13.5" customHeight="1">
      <c r="A81" s="32"/>
      <c r="B81" s="37" t="s">
        <v>20</v>
      </c>
      <c r="C81" s="27"/>
      <c r="D81" s="27"/>
      <c r="E81" s="31">
        <v>173.036</v>
      </c>
      <c r="F81" s="31">
        <v>0</v>
      </c>
      <c r="G81" s="103">
        <f t="shared" si="15"/>
        <v>173.036</v>
      </c>
    </row>
    <row r="82" spans="1:7" ht="13.5" customHeight="1">
      <c r="A82" s="32"/>
      <c r="B82" s="37" t="s">
        <v>185</v>
      </c>
      <c r="C82" s="27"/>
      <c r="D82" s="27"/>
      <c r="E82" s="31">
        <v>0</v>
      </c>
      <c r="F82" s="31">
        <v>0.2</v>
      </c>
      <c r="G82" s="103">
        <f t="shared" si="15"/>
        <v>0.2</v>
      </c>
    </row>
    <row r="83" spans="1:7" ht="15">
      <c r="A83" s="32" t="s">
        <v>184</v>
      </c>
      <c r="B83" s="37" t="s">
        <v>37</v>
      </c>
      <c r="C83" s="27"/>
      <c r="D83" s="27"/>
      <c r="E83" s="31">
        <v>14.282</v>
      </c>
      <c r="F83" s="31">
        <v>23.373999999999999</v>
      </c>
      <c r="G83" s="103">
        <f t="shared" si="15"/>
        <v>37.655999999999999</v>
      </c>
    </row>
    <row r="84" spans="1:7" ht="13.5" customHeight="1">
      <c r="A84" s="32"/>
      <c r="B84" s="37" t="s">
        <v>113</v>
      </c>
      <c r="C84" s="27"/>
      <c r="D84" s="27"/>
      <c r="E84" s="31">
        <v>1.514</v>
      </c>
      <c r="F84" s="31">
        <v>27.239000000000001</v>
      </c>
      <c r="G84" s="103">
        <f t="shared" si="15"/>
        <v>28.753</v>
      </c>
    </row>
    <row r="85" spans="1:7" ht="17.45" customHeight="1">
      <c r="A85" s="32"/>
      <c r="B85" s="124" t="s">
        <v>115</v>
      </c>
      <c r="C85" s="125"/>
      <c r="D85" s="126"/>
      <c r="E85" s="31">
        <v>4</v>
      </c>
      <c r="F85" s="31">
        <v>0</v>
      </c>
      <c r="G85" s="103">
        <f t="shared" si="15"/>
        <v>4</v>
      </c>
    </row>
    <row r="86" spans="1:7" ht="17.45" customHeight="1">
      <c r="A86" s="32"/>
      <c r="B86" s="124" t="s">
        <v>171</v>
      </c>
      <c r="C86" s="125"/>
      <c r="D86" s="126"/>
      <c r="E86" s="31">
        <v>0</v>
      </c>
      <c r="F86" s="31">
        <v>2.0299999999999998</v>
      </c>
      <c r="G86" s="103">
        <f t="shared" si="15"/>
        <v>2.0299999999999998</v>
      </c>
    </row>
    <row r="87" spans="1:7" ht="15" customHeight="1">
      <c r="A87" s="32"/>
      <c r="B87" s="122" t="s">
        <v>59</v>
      </c>
      <c r="C87" s="122"/>
      <c r="D87" s="122"/>
      <c r="E87" s="31">
        <v>16.512</v>
      </c>
      <c r="F87" s="31">
        <v>0</v>
      </c>
      <c r="G87" s="103">
        <f t="shared" si="15"/>
        <v>16.512</v>
      </c>
    </row>
    <row r="88" spans="1:7" ht="15" customHeight="1">
      <c r="A88" s="32"/>
      <c r="B88" s="122" t="s">
        <v>151</v>
      </c>
      <c r="C88" s="122"/>
      <c r="D88" s="122"/>
      <c r="E88" s="31">
        <v>10.548</v>
      </c>
      <c r="F88" s="31">
        <v>0</v>
      </c>
      <c r="G88" s="103">
        <f t="shared" si="15"/>
        <v>10.548</v>
      </c>
    </row>
    <row r="89" spans="1:7" ht="32.450000000000003" customHeight="1">
      <c r="A89" s="32"/>
      <c r="B89" s="122" t="s">
        <v>180</v>
      </c>
      <c r="C89" s="122"/>
      <c r="D89" s="122"/>
      <c r="E89" s="31">
        <v>19.838000000000001</v>
      </c>
      <c r="F89" s="31">
        <v>4.1749999999999998</v>
      </c>
      <c r="G89" s="103">
        <f t="shared" ref="G89:G102" si="16">SUM(E89:F89)</f>
        <v>24.013000000000002</v>
      </c>
    </row>
    <row r="90" spans="1:7" ht="35.1" customHeight="1">
      <c r="A90" s="32"/>
      <c r="B90" s="122" t="s">
        <v>181</v>
      </c>
      <c r="C90" s="122"/>
      <c r="D90" s="122"/>
      <c r="E90" s="31">
        <v>217.36799999999999</v>
      </c>
      <c r="F90" s="31">
        <v>0</v>
      </c>
      <c r="G90" s="103">
        <f t="shared" si="16"/>
        <v>217.36799999999999</v>
      </c>
    </row>
    <row r="91" spans="1:7" ht="14.25" customHeight="1">
      <c r="A91" s="32"/>
      <c r="B91" s="42" t="s">
        <v>42</v>
      </c>
      <c r="C91" s="42"/>
      <c r="D91" s="40"/>
      <c r="E91" s="31">
        <v>11</v>
      </c>
      <c r="F91" s="31">
        <v>0</v>
      </c>
      <c r="G91" s="103">
        <f t="shared" si="16"/>
        <v>11</v>
      </c>
    </row>
    <row r="92" spans="1:7" ht="16.5" customHeight="1">
      <c r="A92" s="32"/>
      <c r="B92" s="122" t="s">
        <v>38</v>
      </c>
      <c r="C92" s="122"/>
      <c r="D92" s="122"/>
      <c r="E92" s="31">
        <v>22.675999999999998</v>
      </c>
      <c r="F92" s="31">
        <v>46.216000000000001</v>
      </c>
      <c r="G92" s="103">
        <f t="shared" si="16"/>
        <v>68.891999999999996</v>
      </c>
    </row>
    <row r="93" spans="1:7" ht="16.5" customHeight="1">
      <c r="A93" s="32"/>
      <c r="B93" s="37" t="s">
        <v>152</v>
      </c>
      <c r="C93" s="98"/>
      <c r="D93" s="98"/>
      <c r="E93" s="31">
        <v>5.2</v>
      </c>
      <c r="F93" s="31">
        <v>0</v>
      </c>
      <c r="G93" s="103">
        <f t="shared" si="16"/>
        <v>5.2</v>
      </c>
    </row>
    <row r="94" spans="1:7" ht="15" customHeight="1">
      <c r="A94" s="36"/>
      <c r="B94" s="37" t="s">
        <v>39</v>
      </c>
      <c r="C94" s="37"/>
      <c r="D94" s="27"/>
      <c r="E94" s="31">
        <v>24.065000000000001</v>
      </c>
      <c r="F94" s="31">
        <v>27.65</v>
      </c>
      <c r="G94" s="103">
        <f t="shared" si="16"/>
        <v>51.715000000000003</v>
      </c>
    </row>
    <row r="95" spans="1:7" ht="15" customHeight="1">
      <c r="A95" s="28">
        <v>38</v>
      </c>
      <c r="B95" s="123" t="s">
        <v>34</v>
      </c>
      <c r="C95" s="123"/>
      <c r="D95" s="123"/>
      <c r="E95" s="65">
        <f>SUM(E96:E102)</f>
        <v>430.6</v>
      </c>
      <c r="F95" s="65">
        <f>SUM(F96:F102)</f>
        <v>5.7</v>
      </c>
      <c r="G95" s="102">
        <f>SUM(G96:G102)</f>
        <v>436.3</v>
      </c>
    </row>
    <row r="96" spans="1:7" ht="15" customHeight="1">
      <c r="A96" s="27">
        <v>38250</v>
      </c>
      <c r="B96" s="37" t="s">
        <v>101</v>
      </c>
      <c r="C96" s="43"/>
      <c r="D96" s="43"/>
      <c r="E96" s="31">
        <v>0</v>
      </c>
      <c r="F96" s="31">
        <v>0</v>
      </c>
      <c r="G96" s="103">
        <f t="shared" si="16"/>
        <v>0</v>
      </c>
    </row>
    <row r="97" spans="1:7" ht="15" customHeight="1">
      <c r="A97" s="27">
        <v>38251</v>
      </c>
      <c r="B97" s="37" t="s">
        <v>155</v>
      </c>
      <c r="C97" s="99"/>
      <c r="D97" s="99"/>
      <c r="E97" s="31">
        <v>301.66000000000003</v>
      </c>
      <c r="F97" s="31">
        <v>0</v>
      </c>
      <c r="G97" s="103">
        <f t="shared" si="16"/>
        <v>301.66000000000003</v>
      </c>
    </row>
    <row r="98" spans="1:7" ht="16.5" customHeight="1">
      <c r="A98" s="27">
        <v>38252</v>
      </c>
      <c r="B98" s="124" t="s">
        <v>102</v>
      </c>
      <c r="C98" s="125"/>
      <c r="D98" s="126"/>
      <c r="E98" s="31">
        <v>0</v>
      </c>
      <c r="F98" s="31">
        <v>0</v>
      </c>
      <c r="G98" s="104">
        <f t="shared" si="16"/>
        <v>0</v>
      </c>
    </row>
    <row r="99" spans="1:7" ht="15">
      <c r="A99" s="27">
        <v>38254</v>
      </c>
      <c r="B99" s="37" t="s">
        <v>14</v>
      </c>
      <c r="C99" s="27"/>
      <c r="D99" s="27"/>
      <c r="E99" s="31">
        <v>22</v>
      </c>
      <c r="F99" s="31">
        <v>0</v>
      </c>
      <c r="G99" s="103">
        <f t="shared" si="16"/>
        <v>22</v>
      </c>
    </row>
    <row r="100" spans="1:7" ht="15">
      <c r="A100" s="27">
        <v>3880</v>
      </c>
      <c r="B100" s="122" t="s">
        <v>15</v>
      </c>
      <c r="C100" s="122"/>
      <c r="D100" s="122"/>
      <c r="E100" s="31">
        <v>0.6</v>
      </c>
      <c r="F100" s="31">
        <v>0</v>
      </c>
      <c r="G100" s="103">
        <f t="shared" si="16"/>
        <v>0.6</v>
      </c>
    </row>
    <row r="101" spans="1:7" ht="15">
      <c r="A101" s="27">
        <v>3882</v>
      </c>
      <c r="B101" s="122" t="s">
        <v>158</v>
      </c>
      <c r="C101" s="122"/>
      <c r="D101" s="122"/>
      <c r="E101" s="31">
        <v>80.34</v>
      </c>
      <c r="F101" s="31">
        <v>0</v>
      </c>
      <c r="G101" s="103">
        <f t="shared" si="16"/>
        <v>80.34</v>
      </c>
    </row>
    <row r="102" spans="1:7" ht="14.45" customHeight="1">
      <c r="A102" s="30">
        <v>3888</v>
      </c>
      <c r="B102" s="37" t="s">
        <v>17</v>
      </c>
      <c r="C102" s="27"/>
      <c r="D102" s="27"/>
      <c r="E102" s="31">
        <v>26</v>
      </c>
      <c r="F102" s="31">
        <v>5.7</v>
      </c>
      <c r="G102" s="103">
        <f t="shared" si="16"/>
        <v>31.7</v>
      </c>
    </row>
    <row r="103" spans="1:7" ht="16.5" customHeight="1">
      <c r="A103" s="6"/>
      <c r="B103" s="6"/>
      <c r="C103" s="6"/>
      <c r="D103" s="6"/>
      <c r="E103" s="111"/>
      <c r="F103" s="113"/>
      <c r="G103" s="74"/>
    </row>
    <row r="104" spans="1:7" ht="16.5" customHeight="1">
      <c r="A104" s="6"/>
      <c r="B104" s="6"/>
      <c r="C104" s="6"/>
      <c r="D104" s="6"/>
      <c r="E104" s="69"/>
      <c r="F104" s="69"/>
      <c r="G104" s="69"/>
    </row>
    <row r="105" spans="1:7" ht="15">
      <c r="A105" s="6"/>
      <c r="B105" s="8" t="s">
        <v>43</v>
      </c>
      <c r="C105" s="6"/>
      <c r="D105" s="6"/>
      <c r="E105" s="111"/>
      <c r="F105" s="75"/>
      <c r="G105" s="111"/>
    </row>
    <row r="106" spans="1:7" ht="15">
      <c r="A106" s="57"/>
      <c r="B106" s="8" t="s">
        <v>44</v>
      </c>
      <c r="C106" s="6"/>
      <c r="D106" s="6"/>
      <c r="E106" s="10"/>
      <c r="F106" s="75"/>
      <c r="G106" s="75"/>
    </row>
    <row r="107" spans="1:7" ht="15">
      <c r="A107" s="8"/>
      <c r="B107" s="8"/>
      <c r="C107" s="6"/>
      <c r="D107" s="6"/>
      <c r="E107" s="10"/>
      <c r="F107" s="112"/>
      <c r="G107" s="75"/>
    </row>
  </sheetData>
  <mergeCells count="53">
    <mergeCell ref="B28:D28"/>
    <mergeCell ref="B98:D98"/>
    <mergeCell ref="B88:D88"/>
    <mergeCell ref="B69:D69"/>
    <mergeCell ref="B54:D54"/>
    <mergeCell ref="B55:D56"/>
    <mergeCell ref="B68:D68"/>
    <mergeCell ref="B66:D66"/>
    <mergeCell ref="B58:D58"/>
    <mergeCell ref="B61:D61"/>
    <mergeCell ref="B62:D62"/>
    <mergeCell ref="B59:D59"/>
    <mergeCell ref="B78:D78"/>
    <mergeCell ref="B67:D67"/>
    <mergeCell ref="B86:D86"/>
    <mergeCell ref="B40:D40"/>
    <mergeCell ref="B23:D23"/>
    <mergeCell ref="G6:G7"/>
    <mergeCell ref="G74:G75"/>
    <mergeCell ref="E6:E7"/>
    <mergeCell ref="E74:E75"/>
    <mergeCell ref="F6:F7"/>
    <mergeCell ref="F74:F75"/>
    <mergeCell ref="B9:D9"/>
    <mergeCell ref="B11:D11"/>
    <mergeCell ref="B12:D12"/>
    <mergeCell ref="B14:D14"/>
    <mergeCell ref="B18:D18"/>
    <mergeCell ref="B73:D73"/>
    <mergeCell ref="B49:D49"/>
    <mergeCell ref="B27:D27"/>
    <mergeCell ref="B34:D34"/>
    <mergeCell ref="B39:D39"/>
    <mergeCell ref="B36:D36"/>
    <mergeCell ref="B37:D37"/>
    <mergeCell ref="B38:D38"/>
    <mergeCell ref="B101:D101"/>
    <mergeCell ref="B60:D60"/>
    <mergeCell ref="A55:A56"/>
    <mergeCell ref="B57:D57"/>
    <mergeCell ref="B63:D63"/>
    <mergeCell ref="B64:D64"/>
    <mergeCell ref="B70:D70"/>
    <mergeCell ref="A74:A75"/>
    <mergeCell ref="B77:D77"/>
    <mergeCell ref="B100:D100"/>
    <mergeCell ref="B74:D75"/>
    <mergeCell ref="B95:D95"/>
    <mergeCell ref="B92:D92"/>
    <mergeCell ref="B87:D87"/>
    <mergeCell ref="B89:D89"/>
    <mergeCell ref="B85:D85"/>
    <mergeCell ref="B90:D90"/>
  </mergeCells>
  <phoneticPr fontId="0" type="noConversion"/>
  <pageMargins left="1.299212598425197" right="1.299212598425197" top="0.74803149606299213" bottom="0.74803149606299213" header="0.31496062992125984" footer="0.31496062992125984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A18" sqref="A18:B19"/>
    </sheetView>
  </sheetViews>
  <sheetFormatPr defaultRowHeight="12.75"/>
  <cols>
    <col min="1" max="1" width="10" customWidth="1"/>
    <col min="2" max="2" width="9.140625" customWidth="1"/>
    <col min="6" max="6" width="25.140625" customWidth="1"/>
    <col min="7" max="7" width="18.140625" customWidth="1"/>
    <col min="8" max="8" width="11.7109375" customWidth="1"/>
    <col min="9" max="9" width="16" customWidth="1"/>
  </cols>
  <sheetData>
    <row r="1" spans="1:9" ht="15">
      <c r="A1" s="6"/>
      <c r="B1" s="6"/>
      <c r="C1" s="6"/>
      <c r="D1" s="6"/>
      <c r="E1" s="6"/>
      <c r="F1" s="6"/>
      <c r="G1" s="77"/>
      <c r="H1" s="6" t="s">
        <v>143</v>
      </c>
      <c r="I1" s="6"/>
    </row>
    <row r="2" spans="1:9" ht="15">
      <c r="A2" s="6"/>
      <c r="B2" s="6"/>
      <c r="C2" s="6"/>
      <c r="D2" s="6"/>
      <c r="E2" s="6"/>
      <c r="F2" s="6"/>
      <c r="G2" s="26"/>
      <c r="H2" s="6" t="s">
        <v>53</v>
      </c>
      <c r="I2" s="6"/>
    </row>
    <row r="3" spans="1:9" ht="15">
      <c r="A3" s="6"/>
      <c r="B3" s="6"/>
      <c r="C3" s="6"/>
      <c r="D3" s="6"/>
      <c r="E3" s="6"/>
      <c r="F3" s="6"/>
      <c r="G3" s="77"/>
      <c r="H3" s="6"/>
      <c r="I3" s="6"/>
    </row>
    <row r="4" spans="1:9" ht="15">
      <c r="A4" s="6"/>
      <c r="B4" s="6"/>
      <c r="C4" s="6"/>
      <c r="D4" s="6"/>
      <c r="E4" s="6"/>
      <c r="F4" s="6"/>
      <c r="G4" s="79"/>
      <c r="H4" s="6" t="s">
        <v>88</v>
      </c>
      <c r="I4" s="6"/>
    </row>
    <row r="5" spans="1:9" ht="15">
      <c r="A5" s="7" t="s">
        <v>157</v>
      </c>
      <c r="B5" s="7"/>
      <c r="C5" s="7"/>
      <c r="D5" s="7"/>
      <c r="E5" s="7"/>
      <c r="F5" s="7"/>
      <c r="G5" s="6"/>
    </row>
    <row r="6" spans="1:9" ht="15">
      <c r="A6" s="7" t="s">
        <v>33</v>
      </c>
      <c r="B6" s="7"/>
      <c r="C6" s="7"/>
      <c r="D6" s="7"/>
      <c r="E6" s="7"/>
      <c r="F6" s="7"/>
      <c r="G6" s="6"/>
    </row>
    <row r="7" spans="1:9" ht="37.5" customHeight="1">
      <c r="A7" s="158"/>
      <c r="B7" s="159"/>
      <c r="C7" s="159"/>
      <c r="D7" s="159"/>
      <c r="E7" s="159"/>
      <c r="F7" s="160"/>
      <c r="G7" s="157" t="s">
        <v>167</v>
      </c>
      <c r="H7" s="157" t="s">
        <v>141</v>
      </c>
      <c r="I7" s="157" t="s">
        <v>170</v>
      </c>
    </row>
    <row r="8" spans="1:9" ht="60.6" customHeight="1">
      <c r="A8" s="161"/>
      <c r="B8" s="162"/>
      <c r="C8" s="162"/>
      <c r="D8" s="162"/>
      <c r="E8" s="162"/>
      <c r="F8" s="163"/>
      <c r="G8" s="157"/>
      <c r="H8" s="157"/>
      <c r="I8" s="157"/>
    </row>
    <row r="9" spans="1:9" ht="17.25" customHeight="1">
      <c r="A9" s="27" t="s">
        <v>22</v>
      </c>
      <c r="B9" s="123" t="s">
        <v>23</v>
      </c>
      <c r="C9" s="123"/>
      <c r="D9" s="123"/>
      <c r="E9" s="123"/>
      <c r="F9" s="123"/>
      <c r="G9" s="22">
        <f>SUM(G10+G14)</f>
        <v>2752</v>
      </c>
      <c r="H9" s="22">
        <f>SUM(H10+H14)</f>
        <v>0</v>
      </c>
      <c r="I9" s="22">
        <f>SUM(I10+I14)</f>
        <v>2752</v>
      </c>
    </row>
    <row r="10" spans="1:9" ht="15" customHeight="1">
      <c r="A10" s="44" t="s">
        <v>24</v>
      </c>
      <c r="B10" s="123" t="s">
        <v>54</v>
      </c>
      <c r="C10" s="123"/>
      <c r="D10" s="123"/>
      <c r="E10" s="123"/>
      <c r="F10" s="123"/>
      <c r="G10" s="22">
        <f t="shared" ref="G10" si="0">SUM(G11:G13)</f>
        <v>4000</v>
      </c>
      <c r="H10" s="22">
        <f t="shared" ref="H10:I10" si="1">SUM(H11:H13)</f>
        <v>0</v>
      </c>
      <c r="I10" s="22">
        <f t="shared" si="1"/>
        <v>4000</v>
      </c>
    </row>
    <row r="11" spans="1:9" ht="17.25" customHeight="1">
      <c r="A11" s="44" t="s">
        <v>25</v>
      </c>
      <c r="B11" s="141" t="s">
        <v>26</v>
      </c>
      <c r="C11" s="141"/>
      <c r="D11" s="141"/>
      <c r="E11" s="141"/>
      <c r="F11" s="141"/>
      <c r="G11" s="29">
        <v>4000</v>
      </c>
      <c r="H11" s="29">
        <v>0</v>
      </c>
      <c r="I11" s="29">
        <f>SUM(G11:H11)</f>
        <v>4000</v>
      </c>
    </row>
    <row r="12" spans="1:9" ht="15">
      <c r="A12" s="44" t="s">
        <v>25</v>
      </c>
      <c r="B12" s="40" t="s">
        <v>30</v>
      </c>
      <c r="C12" s="40"/>
      <c r="D12" s="40"/>
      <c r="E12" s="40"/>
      <c r="F12" s="40"/>
      <c r="G12" s="29">
        <v>0</v>
      </c>
      <c r="H12" s="29">
        <v>0</v>
      </c>
      <c r="I12" s="29">
        <f t="shared" ref="I12:I16" si="2">SUM(G12:H12)</f>
        <v>0</v>
      </c>
    </row>
    <row r="13" spans="1:9" ht="15">
      <c r="A13" s="44" t="s">
        <v>25</v>
      </c>
      <c r="B13" s="40" t="s">
        <v>50</v>
      </c>
      <c r="C13" s="40"/>
      <c r="D13" s="46"/>
      <c r="E13" s="48"/>
      <c r="F13" s="47"/>
      <c r="G13" s="29">
        <v>0</v>
      </c>
      <c r="H13" s="29">
        <v>0</v>
      </c>
      <c r="I13" s="29">
        <f t="shared" si="2"/>
        <v>0</v>
      </c>
    </row>
    <row r="14" spans="1:9" ht="16.5" customHeight="1">
      <c r="A14" s="44" t="s">
        <v>27</v>
      </c>
      <c r="B14" s="123" t="s">
        <v>55</v>
      </c>
      <c r="C14" s="123"/>
      <c r="D14" s="123"/>
      <c r="E14" s="123"/>
      <c r="F14" s="123"/>
      <c r="G14" s="22">
        <f>SUM(G15:G16)</f>
        <v>-1248</v>
      </c>
      <c r="H14" s="22">
        <f>SUM(H15:H16)</f>
        <v>0</v>
      </c>
      <c r="I14" s="22">
        <f>SUM(I15:I16)</f>
        <v>-1248</v>
      </c>
    </row>
    <row r="15" spans="1:9" ht="15">
      <c r="A15" s="44" t="s">
        <v>28</v>
      </c>
      <c r="B15" s="40" t="s">
        <v>29</v>
      </c>
      <c r="C15" s="40"/>
      <c r="D15" s="40"/>
      <c r="E15" s="40"/>
      <c r="F15" s="40"/>
      <c r="G15" s="29">
        <v>-1248</v>
      </c>
      <c r="H15" s="29">
        <v>0</v>
      </c>
      <c r="I15" s="29">
        <f t="shared" si="2"/>
        <v>-1248</v>
      </c>
    </row>
    <row r="16" spans="1:9" ht="15.95" customHeight="1">
      <c r="A16" s="44" t="s">
        <v>28</v>
      </c>
      <c r="B16" s="40" t="s">
        <v>50</v>
      </c>
      <c r="C16" s="40"/>
      <c r="D16" s="46"/>
      <c r="E16" s="48"/>
      <c r="F16" s="47"/>
      <c r="G16" s="34">
        <v>0</v>
      </c>
      <c r="H16" s="73">
        <v>0</v>
      </c>
      <c r="I16" s="29">
        <f t="shared" si="2"/>
        <v>0</v>
      </c>
    </row>
    <row r="17" spans="1:7" ht="15">
      <c r="A17" s="6"/>
      <c r="B17" s="6"/>
      <c r="C17" s="6"/>
      <c r="D17" s="6"/>
      <c r="E17" s="6"/>
      <c r="F17" s="6"/>
      <c r="G17" s="6"/>
    </row>
    <row r="18" spans="1:7" ht="15">
      <c r="A18" s="8" t="s">
        <v>43</v>
      </c>
      <c r="B18" s="6"/>
      <c r="C18" s="6"/>
      <c r="D18" s="6"/>
      <c r="E18" s="6"/>
      <c r="F18" s="6"/>
      <c r="G18" s="9"/>
    </row>
    <row r="19" spans="1:7" ht="15">
      <c r="A19" s="8" t="s">
        <v>44</v>
      </c>
      <c r="B19" s="6"/>
      <c r="C19" s="6"/>
      <c r="D19" s="6"/>
      <c r="E19" s="6"/>
      <c r="F19" s="6"/>
      <c r="G19" s="6"/>
    </row>
    <row r="20" spans="1:7" ht="15">
      <c r="A20" s="6"/>
      <c r="B20" s="6"/>
      <c r="C20" s="6"/>
      <c r="D20" s="6"/>
      <c r="E20" s="6"/>
      <c r="F20" s="6"/>
      <c r="G20" s="6"/>
    </row>
    <row r="21" spans="1:7" ht="14.25">
      <c r="A21" s="1"/>
    </row>
    <row r="22" spans="1:7" ht="14.25">
      <c r="A22" s="1"/>
    </row>
    <row r="23" spans="1:7">
      <c r="A23" s="3"/>
    </row>
  </sheetData>
  <mergeCells count="8">
    <mergeCell ref="H7:H8"/>
    <mergeCell ref="I7:I8"/>
    <mergeCell ref="G7:G8"/>
    <mergeCell ref="B14:F14"/>
    <mergeCell ref="B11:F11"/>
    <mergeCell ref="B10:F10"/>
    <mergeCell ref="B9:F9"/>
    <mergeCell ref="A7:F8"/>
  </mergeCells>
  <pageMargins left="1.299212598425197" right="1.299212598425197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32" sqref="J32"/>
    </sheetView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71"/>
  <sheetViews>
    <sheetView tabSelected="1" topLeftCell="A19" workbookViewId="0">
      <selection activeCell="Q14" sqref="Q14"/>
    </sheetView>
  </sheetViews>
  <sheetFormatPr defaultRowHeight="12.75"/>
  <cols>
    <col min="1" max="1" width="31.28515625" customWidth="1"/>
    <col min="2" max="2" width="8.5703125" customWidth="1"/>
    <col min="3" max="3" width="9.5703125" customWidth="1"/>
    <col min="4" max="4" width="8.5703125" customWidth="1"/>
    <col min="5" max="5" width="9.28515625" customWidth="1"/>
    <col min="6" max="6" width="12.42578125" customWidth="1"/>
    <col min="7" max="7" width="9.85546875" customWidth="1"/>
    <col min="8" max="8" width="10" customWidth="1"/>
    <col min="9" max="9" width="8.140625" customWidth="1"/>
    <col min="10" max="10" width="14.5703125" customWidth="1"/>
    <col min="11" max="11" width="12.42578125" bestFit="1" customWidth="1"/>
    <col min="12" max="12" width="8.85546875" bestFit="1" customWidth="1"/>
  </cols>
  <sheetData>
    <row r="1" spans="1:10" ht="12.75" customHeight="1">
      <c r="A1" s="5"/>
      <c r="B1" s="5"/>
      <c r="C1" s="5"/>
      <c r="D1" s="5"/>
      <c r="E1" s="5"/>
      <c r="F1" s="5"/>
      <c r="G1" s="5"/>
      <c r="H1" s="23"/>
      <c r="I1" s="164" t="s">
        <v>87</v>
      </c>
      <c r="J1" s="164"/>
    </row>
    <row r="2" spans="1:10" ht="15">
      <c r="A2" s="5"/>
      <c r="B2" s="5"/>
      <c r="C2" s="5"/>
      <c r="D2" s="5"/>
      <c r="E2" s="5"/>
      <c r="F2" s="5"/>
      <c r="G2" s="5"/>
      <c r="H2" s="24"/>
      <c r="I2" s="25" t="s">
        <v>53</v>
      </c>
      <c r="J2" s="25"/>
    </row>
    <row r="3" spans="1:10" ht="15">
      <c r="A3" s="5"/>
      <c r="B3" s="5"/>
      <c r="C3" s="5"/>
      <c r="D3" s="5"/>
      <c r="E3" s="5"/>
      <c r="F3" s="5"/>
      <c r="G3" s="5"/>
      <c r="H3" s="18"/>
      <c r="I3" s="20"/>
      <c r="J3" s="20"/>
    </row>
    <row r="4" spans="1:10" ht="15">
      <c r="A4" s="5"/>
      <c r="B4" s="5"/>
      <c r="C4" s="5"/>
      <c r="D4" s="5"/>
      <c r="E4" s="5"/>
      <c r="F4" s="5"/>
      <c r="G4" s="5"/>
      <c r="H4" s="24"/>
      <c r="I4" s="25" t="s">
        <v>88</v>
      </c>
      <c r="J4" s="25"/>
    </row>
    <row r="5" spans="1:10" ht="14.25">
      <c r="A5" s="82" t="s">
        <v>156</v>
      </c>
      <c r="B5" s="15"/>
      <c r="C5" s="15"/>
      <c r="D5" s="15"/>
      <c r="E5" s="15"/>
      <c r="F5" s="15"/>
      <c r="G5" s="15"/>
      <c r="H5" s="15"/>
      <c r="I5" s="12"/>
      <c r="J5" s="15"/>
    </row>
    <row r="6" spans="1:10" ht="26.25" customHeight="1">
      <c r="A6" s="83" t="s">
        <v>98</v>
      </c>
      <c r="B6" s="165" t="s">
        <v>89</v>
      </c>
      <c r="C6" s="165"/>
      <c r="D6" s="84" t="s">
        <v>90</v>
      </c>
      <c r="E6" s="76" t="s">
        <v>186</v>
      </c>
      <c r="F6" s="85" t="s">
        <v>91</v>
      </c>
      <c r="G6" s="86" t="s">
        <v>92</v>
      </c>
      <c r="H6" s="165" t="s">
        <v>93</v>
      </c>
      <c r="I6" s="165"/>
      <c r="J6" s="165" t="s">
        <v>97</v>
      </c>
    </row>
    <row r="7" spans="1:10" ht="22.5" customHeight="1">
      <c r="A7" s="83" t="s">
        <v>99</v>
      </c>
      <c r="B7" s="165" t="s">
        <v>100</v>
      </c>
      <c r="C7" s="165" t="s">
        <v>94</v>
      </c>
      <c r="D7" s="165" t="s">
        <v>103</v>
      </c>
      <c r="E7" s="165" t="s">
        <v>94</v>
      </c>
      <c r="F7" s="165" t="s">
        <v>94</v>
      </c>
      <c r="G7" s="165" t="s">
        <v>103</v>
      </c>
      <c r="H7" s="165" t="s">
        <v>95</v>
      </c>
      <c r="I7" s="165" t="s">
        <v>96</v>
      </c>
      <c r="J7" s="165"/>
    </row>
    <row r="8" spans="1:10" ht="15.75" customHeight="1">
      <c r="A8" s="59"/>
      <c r="B8" s="165"/>
      <c r="C8" s="165"/>
      <c r="D8" s="165"/>
      <c r="E8" s="165"/>
      <c r="F8" s="165"/>
      <c r="G8" s="165"/>
      <c r="H8" s="165"/>
      <c r="I8" s="165"/>
      <c r="J8" s="165"/>
    </row>
    <row r="9" spans="1:10">
      <c r="A9" s="60" t="s">
        <v>65</v>
      </c>
      <c r="B9" s="58">
        <v>309.85599999999999</v>
      </c>
      <c r="C9" s="58"/>
      <c r="D9" s="58"/>
      <c r="E9" s="58"/>
      <c r="F9" s="58"/>
      <c r="G9" s="58"/>
      <c r="H9" s="59"/>
      <c r="I9" s="58"/>
      <c r="J9" s="58">
        <f t="shared" ref="J9:J41" si="0">SUM(B9:I9)</f>
        <v>309.85599999999999</v>
      </c>
    </row>
    <row r="10" spans="1:10" ht="25.5">
      <c r="A10" s="87" t="s">
        <v>66</v>
      </c>
      <c r="B10" s="58">
        <v>79.963999999999999</v>
      </c>
      <c r="C10" s="58"/>
      <c r="D10" s="58"/>
      <c r="E10" s="58"/>
      <c r="F10" s="58"/>
      <c r="G10" s="58"/>
      <c r="H10" s="59"/>
      <c r="I10" s="58"/>
      <c r="J10" s="58">
        <f t="shared" si="0"/>
        <v>79.963999999999999</v>
      </c>
    </row>
    <row r="11" spans="1:10">
      <c r="A11" s="60" t="s">
        <v>67</v>
      </c>
      <c r="B11" s="58">
        <v>88.789000000000001</v>
      </c>
      <c r="C11" s="58"/>
      <c r="D11" s="58"/>
      <c r="E11" s="58"/>
      <c r="F11" s="58"/>
      <c r="G11" s="58"/>
      <c r="H11" s="59"/>
      <c r="I11" s="58"/>
      <c r="J11" s="58">
        <f t="shared" si="0"/>
        <v>88.789000000000001</v>
      </c>
    </row>
    <row r="12" spans="1:10">
      <c r="A12" s="60" t="s">
        <v>68</v>
      </c>
      <c r="B12" s="58">
        <v>40.823</v>
      </c>
      <c r="C12" s="58"/>
      <c r="D12" s="58"/>
      <c r="E12" s="58"/>
      <c r="F12" s="58"/>
      <c r="G12" s="58"/>
      <c r="H12" s="59"/>
      <c r="I12" s="58"/>
      <c r="J12" s="58">
        <f t="shared" si="0"/>
        <v>40.823</v>
      </c>
    </row>
    <row r="13" spans="1:10">
      <c r="A13" s="60" t="s">
        <v>69</v>
      </c>
      <c r="B13" s="58">
        <v>57.826999999999998</v>
      </c>
      <c r="C13" s="58"/>
      <c r="D13" s="58"/>
      <c r="E13" s="58"/>
      <c r="F13" s="58"/>
      <c r="G13" s="58"/>
      <c r="H13" s="59"/>
      <c r="I13" s="58"/>
      <c r="J13" s="58">
        <f t="shared" si="0"/>
        <v>57.826999999999998</v>
      </c>
    </row>
    <row r="14" spans="1:10" ht="38.25">
      <c r="A14" s="87" t="s">
        <v>79</v>
      </c>
      <c r="B14" s="58">
        <v>0.438</v>
      </c>
      <c r="C14" s="58"/>
      <c r="D14" s="58"/>
      <c r="E14" s="58"/>
      <c r="F14" s="58"/>
      <c r="G14" s="58"/>
      <c r="H14" s="59"/>
      <c r="I14" s="58"/>
      <c r="J14" s="58">
        <f t="shared" si="0"/>
        <v>0.438</v>
      </c>
    </row>
    <row r="15" spans="1:10" ht="15" customHeight="1">
      <c r="A15" s="87" t="s">
        <v>122</v>
      </c>
      <c r="B15" s="58">
        <v>1.1200000000000001</v>
      </c>
      <c r="C15" s="58"/>
      <c r="D15" s="58"/>
      <c r="E15" s="58"/>
      <c r="F15" s="58"/>
      <c r="G15" s="58"/>
      <c r="H15" s="59"/>
      <c r="I15" s="58"/>
      <c r="J15" s="58">
        <f t="shared" si="0"/>
        <v>1.1200000000000001</v>
      </c>
    </row>
    <row r="16" spans="1:10" s="11" customFormat="1" ht="37.5" customHeight="1">
      <c r="A16" s="87" t="s">
        <v>107</v>
      </c>
      <c r="B16" s="88">
        <v>270.91899999999998</v>
      </c>
      <c r="C16" s="88"/>
      <c r="D16" s="88"/>
      <c r="E16" s="88"/>
      <c r="F16" s="88"/>
      <c r="G16" s="88"/>
      <c r="H16" s="89"/>
      <c r="I16" s="88"/>
      <c r="J16" s="88">
        <f t="shared" si="0"/>
        <v>270.91899999999998</v>
      </c>
    </row>
    <row r="17" spans="1:10" hidden="1">
      <c r="A17" s="87"/>
      <c r="B17" s="58"/>
      <c r="C17" s="58"/>
      <c r="D17" s="58"/>
      <c r="E17" s="58"/>
      <c r="F17" s="58"/>
      <c r="G17" s="58"/>
      <c r="H17" s="59"/>
      <c r="I17" s="58"/>
      <c r="J17" s="58">
        <f t="shared" si="0"/>
        <v>0</v>
      </c>
    </row>
    <row r="18" spans="1:10" ht="38.25">
      <c r="A18" s="87" t="s">
        <v>149</v>
      </c>
      <c r="B18" s="58">
        <v>5.7050000000000001</v>
      </c>
      <c r="C18" s="58"/>
      <c r="D18" s="58"/>
      <c r="E18" s="58"/>
      <c r="F18" s="58"/>
      <c r="G18" s="58"/>
      <c r="H18" s="59"/>
      <c r="I18" s="58"/>
      <c r="J18" s="58">
        <f t="shared" si="0"/>
        <v>5.7050000000000001</v>
      </c>
    </row>
    <row r="19" spans="1:10" ht="38.25">
      <c r="A19" s="87" t="s">
        <v>104</v>
      </c>
      <c r="B19" s="58">
        <v>30.715</v>
      </c>
      <c r="C19" s="58"/>
      <c r="D19" s="58"/>
      <c r="E19" s="58"/>
      <c r="F19" s="58"/>
      <c r="G19" s="58"/>
      <c r="H19" s="59"/>
      <c r="I19" s="58"/>
      <c r="J19" s="58">
        <f t="shared" si="0"/>
        <v>30.715</v>
      </c>
    </row>
    <row r="20" spans="1:10">
      <c r="A20" s="60" t="s">
        <v>70</v>
      </c>
      <c r="B20" s="58">
        <v>145.547</v>
      </c>
      <c r="C20" s="58"/>
      <c r="D20" s="58"/>
      <c r="E20" s="58"/>
      <c r="F20" s="58"/>
      <c r="G20" s="58"/>
      <c r="H20" s="59"/>
      <c r="I20" s="58"/>
      <c r="J20" s="58">
        <f t="shared" si="0"/>
        <v>145.547</v>
      </c>
    </row>
    <row r="21" spans="1:10">
      <c r="A21" s="60" t="s">
        <v>71</v>
      </c>
      <c r="B21" s="58">
        <v>33.319000000000003</v>
      </c>
      <c r="C21" s="58"/>
      <c r="D21" s="58"/>
      <c r="E21" s="58"/>
      <c r="F21" s="58"/>
      <c r="G21" s="58"/>
      <c r="H21" s="59"/>
      <c r="I21" s="58"/>
      <c r="J21" s="58">
        <f t="shared" si="0"/>
        <v>33.319000000000003</v>
      </c>
    </row>
    <row r="22" spans="1:10">
      <c r="A22" s="60" t="s">
        <v>105</v>
      </c>
      <c r="B22" s="58">
        <v>11.938000000000001</v>
      </c>
      <c r="C22" s="58"/>
      <c r="D22" s="58"/>
      <c r="E22" s="58"/>
      <c r="F22" s="58"/>
      <c r="G22" s="58"/>
      <c r="H22" s="59"/>
      <c r="I22" s="58"/>
      <c r="J22" s="58">
        <f t="shared" si="0"/>
        <v>11.938000000000001</v>
      </c>
    </row>
    <row r="23" spans="1:10">
      <c r="A23" s="60" t="s">
        <v>106</v>
      </c>
      <c r="B23" s="58">
        <v>306.51</v>
      </c>
      <c r="C23" s="58"/>
      <c r="D23" s="58"/>
      <c r="E23" s="58"/>
      <c r="F23" s="58"/>
      <c r="G23" s="58"/>
      <c r="H23" s="59"/>
      <c r="I23" s="58"/>
      <c r="J23" s="58">
        <f t="shared" si="0"/>
        <v>306.51</v>
      </c>
    </row>
    <row r="24" spans="1:10" ht="25.5">
      <c r="A24" s="61" t="s">
        <v>125</v>
      </c>
      <c r="B24" s="58">
        <v>1.3919999999999999</v>
      </c>
      <c r="C24" s="58"/>
      <c r="D24" s="58"/>
      <c r="E24" s="58"/>
      <c r="F24" s="58"/>
      <c r="G24" s="58"/>
      <c r="H24" s="59"/>
      <c r="I24" s="58"/>
      <c r="J24" s="58">
        <f t="shared" si="0"/>
        <v>1.3919999999999999</v>
      </c>
    </row>
    <row r="25" spans="1:10" ht="1.5" hidden="1" customHeight="1">
      <c r="A25" s="60"/>
      <c r="B25" s="58"/>
      <c r="C25" s="58"/>
      <c r="D25" s="58"/>
      <c r="E25" s="58"/>
      <c r="F25" s="58"/>
      <c r="G25" s="58"/>
      <c r="H25" s="59"/>
      <c r="I25" s="58"/>
      <c r="J25" s="58">
        <f t="shared" si="0"/>
        <v>0</v>
      </c>
    </row>
    <row r="26" spans="1:10">
      <c r="A26" s="60" t="s">
        <v>109</v>
      </c>
      <c r="B26" s="58"/>
      <c r="C26" s="58"/>
      <c r="D26" s="58">
        <v>1.046</v>
      </c>
      <c r="E26" s="58"/>
      <c r="F26" s="58"/>
      <c r="G26" s="58"/>
      <c r="H26" s="59"/>
      <c r="I26" s="58"/>
      <c r="J26" s="58">
        <f t="shared" si="0"/>
        <v>1.046</v>
      </c>
    </row>
    <row r="27" spans="1:10">
      <c r="A27" s="60" t="s">
        <v>123</v>
      </c>
      <c r="B27" s="58"/>
      <c r="C27" s="58"/>
      <c r="D27" s="58"/>
      <c r="E27" s="58">
        <v>1.1279999999999999</v>
      </c>
      <c r="F27" s="58"/>
      <c r="G27" s="58"/>
      <c r="H27" s="59"/>
      <c r="I27" s="58"/>
      <c r="J27" s="58">
        <f t="shared" si="0"/>
        <v>1.1279999999999999</v>
      </c>
    </row>
    <row r="28" spans="1:10" ht="13.5" customHeight="1">
      <c r="A28" s="60" t="s">
        <v>72</v>
      </c>
      <c r="B28" s="58"/>
      <c r="C28" s="58"/>
      <c r="D28" s="58"/>
      <c r="E28" s="58"/>
      <c r="F28" s="58">
        <v>175</v>
      </c>
      <c r="G28" s="58"/>
      <c r="H28" s="59"/>
      <c r="I28" s="58"/>
      <c r="J28" s="58">
        <f t="shared" si="0"/>
        <v>175</v>
      </c>
    </row>
    <row r="29" spans="1:10">
      <c r="A29" s="60" t="s">
        <v>85</v>
      </c>
      <c r="B29" s="58"/>
      <c r="C29" s="58"/>
      <c r="D29" s="58"/>
      <c r="E29" s="58">
        <v>35.805999999999997</v>
      </c>
      <c r="F29" s="58"/>
      <c r="G29" s="58"/>
      <c r="H29" s="59"/>
      <c r="I29" s="58"/>
      <c r="J29" s="58">
        <f t="shared" si="0"/>
        <v>35.805999999999997</v>
      </c>
    </row>
    <row r="30" spans="1:10">
      <c r="A30" s="60" t="s">
        <v>128</v>
      </c>
      <c r="B30" s="58"/>
      <c r="C30" s="58"/>
      <c r="D30" s="58"/>
      <c r="E30" s="58">
        <v>1.2789999999999999</v>
      </c>
      <c r="F30" s="58"/>
      <c r="G30" s="58"/>
      <c r="H30" s="59"/>
      <c r="I30" s="58"/>
      <c r="J30" s="58">
        <f t="shared" si="0"/>
        <v>1.2789999999999999</v>
      </c>
    </row>
    <row r="31" spans="1:10">
      <c r="A31" s="101" t="s">
        <v>130</v>
      </c>
      <c r="B31" s="58"/>
      <c r="C31" s="58"/>
      <c r="D31" s="58"/>
      <c r="E31" s="58">
        <v>11.45</v>
      </c>
      <c r="F31" s="58"/>
      <c r="G31" s="58"/>
      <c r="H31" s="59"/>
      <c r="I31" s="58"/>
      <c r="J31" s="58">
        <f t="shared" si="0"/>
        <v>11.45</v>
      </c>
    </row>
    <row r="32" spans="1:10">
      <c r="A32" s="101" t="s">
        <v>131</v>
      </c>
      <c r="B32" s="58"/>
      <c r="C32" s="58"/>
      <c r="D32" s="58"/>
      <c r="E32" s="58">
        <v>1.395</v>
      </c>
      <c r="F32" s="58"/>
      <c r="G32" s="58"/>
      <c r="H32" s="59"/>
      <c r="I32" s="58"/>
      <c r="J32" s="58">
        <f t="shared" si="0"/>
        <v>1.395</v>
      </c>
    </row>
    <row r="33" spans="1:10">
      <c r="A33" s="60" t="s">
        <v>110</v>
      </c>
      <c r="B33" s="58"/>
      <c r="C33" s="58"/>
      <c r="D33" s="58"/>
      <c r="E33" s="58">
        <v>16.8</v>
      </c>
      <c r="F33" s="58"/>
      <c r="G33" s="58"/>
      <c r="H33" s="59"/>
      <c r="I33" s="58"/>
      <c r="J33" s="58">
        <f t="shared" si="0"/>
        <v>16.8</v>
      </c>
    </row>
    <row r="34" spans="1:10">
      <c r="A34" s="60" t="s">
        <v>116</v>
      </c>
      <c r="B34" s="58"/>
      <c r="C34" s="58"/>
      <c r="D34" s="58"/>
      <c r="E34" s="58">
        <v>22</v>
      </c>
      <c r="F34" s="58"/>
      <c r="G34" s="58"/>
      <c r="H34" s="59"/>
      <c r="I34" s="58"/>
      <c r="J34" s="58">
        <f t="shared" si="0"/>
        <v>22</v>
      </c>
    </row>
    <row r="35" spans="1:10">
      <c r="A35" s="60" t="s">
        <v>108</v>
      </c>
      <c r="B35" s="58"/>
      <c r="C35" s="58"/>
      <c r="D35" s="58"/>
      <c r="E35" s="58">
        <v>22.373000000000001</v>
      </c>
      <c r="F35" s="58"/>
      <c r="G35" s="58"/>
      <c r="H35" s="59"/>
      <c r="I35" s="58"/>
      <c r="J35" s="58">
        <f t="shared" si="0"/>
        <v>22.373000000000001</v>
      </c>
    </row>
    <row r="36" spans="1:10">
      <c r="A36" s="60" t="s">
        <v>132</v>
      </c>
      <c r="B36" s="58"/>
      <c r="C36" s="58"/>
      <c r="D36" s="58"/>
      <c r="E36" s="58">
        <v>17.22</v>
      </c>
      <c r="F36" s="58"/>
      <c r="G36" s="58"/>
      <c r="H36" s="59"/>
      <c r="I36" s="58"/>
      <c r="J36" s="58">
        <f t="shared" si="0"/>
        <v>17.22</v>
      </c>
    </row>
    <row r="37" spans="1:10">
      <c r="A37" s="60" t="s">
        <v>133</v>
      </c>
      <c r="B37" s="58"/>
      <c r="C37" s="58"/>
      <c r="D37" s="58"/>
      <c r="E37" s="58">
        <v>18.748999999999999</v>
      </c>
      <c r="F37" s="58"/>
      <c r="G37" s="58"/>
      <c r="H37" s="59"/>
      <c r="I37" s="58"/>
      <c r="J37" s="58">
        <f t="shared" si="0"/>
        <v>18.748999999999999</v>
      </c>
    </row>
    <row r="38" spans="1:10">
      <c r="A38" s="60" t="s">
        <v>134</v>
      </c>
      <c r="B38" s="58"/>
      <c r="C38" s="58"/>
      <c r="D38" s="58"/>
      <c r="E38" s="58">
        <v>1.4750000000000001</v>
      </c>
      <c r="F38" s="58"/>
      <c r="G38" s="58"/>
      <c r="H38" s="59"/>
      <c r="I38" s="58"/>
      <c r="J38" s="58">
        <f t="shared" si="0"/>
        <v>1.4750000000000001</v>
      </c>
    </row>
    <row r="39" spans="1:10">
      <c r="A39" s="101" t="s">
        <v>118</v>
      </c>
      <c r="B39" s="58"/>
      <c r="C39" s="58"/>
      <c r="D39" s="58"/>
      <c r="E39" s="58"/>
      <c r="F39" s="58">
        <v>29.373999999999999</v>
      </c>
      <c r="G39" s="58"/>
      <c r="H39" s="59"/>
      <c r="I39" s="58"/>
      <c r="J39" s="58">
        <f t="shared" si="0"/>
        <v>29.373999999999999</v>
      </c>
    </row>
    <row r="40" spans="1:10">
      <c r="A40" s="60" t="s">
        <v>129</v>
      </c>
      <c r="B40" s="58"/>
      <c r="C40" s="58"/>
      <c r="D40" s="58"/>
      <c r="E40" s="58">
        <v>0.96</v>
      </c>
      <c r="F40" s="58"/>
      <c r="G40" s="58"/>
      <c r="H40" s="59"/>
      <c r="I40" s="58"/>
      <c r="J40" s="58">
        <f t="shared" si="0"/>
        <v>0.96</v>
      </c>
    </row>
    <row r="41" spans="1:10">
      <c r="A41" s="60" t="s">
        <v>135</v>
      </c>
      <c r="B41" s="58"/>
      <c r="C41" s="58"/>
      <c r="D41" s="58"/>
      <c r="E41" s="58">
        <v>8.8260000000000005</v>
      </c>
      <c r="F41" s="58"/>
      <c r="G41" s="58"/>
      <c r="H41" s="59"/>
      <c r="I41" s="58"/>
      <c r="J41" s="58">
        <f t="shared" si="0"/>
        <v>8.8260000000000005</v>
      </c>
    </row>
    <row r="42" spans="1:10">
      <c r="A42" s="72" t="s">
        <v>136</v>
      </c>
      <c r="B42" s="58"/>
      <c r="C42" s="58"/>
      <c r="D42" s="58"/>
      <c r="E42" s="58">
        <v>5.4779999999999998</v>
      </c>
      <c r="F42" s="58"/>
      <c r="G42" s="58"/>
      <c r="H42" s="59"/>
      <c r="I42" s="58"/>
      <c r="J42" s="58">
        <f>SUM(B42:I42)</f>
        <v>5.4779999999999998</v>
      </c>
    </row>
    <row r="43" spans="1:10">
      <c r="A43" s="72" t="s">
        <v>140</v>
      </c>
      <c r="B43" s="58"/>
      <c r="C43" s="58"/>
      <c r="D43" s="58"/>
      <c r="E43" s="58">
        <v>122</v>
      </c>
      <c r="F43" s="58"/>
      <c r="G43" s="58"/>
      <c r="H43" s="59"/>
      <c r="I43" s="58"/>
      <c r="J43" s="58">
        <f>SUM(B43:I43)</f>
        <v>122</v>
      </c>
    </row>
    <row r="44" spans="1:10">
      <c r="A44" s="72" t="s">
        <v>119</v>
      </c>
      <c r="B44" s="58"/>
      <c r="C44" s="58">
        <v>988.33600000000001</v>
      </c>
      <c r="D44" s="58"/>
      <c r="E44" s="58">
        <v>0</v>
      </c>
      <c r="F44" s="58"/>
      <c r="G44" s="58"/>
      <c r="H44" s="59"/>
      <c r="I44" s="58"/>
      <c r="J44" s="58">
        <f>SUM(B44:I44)</f>
        <v>988.33600000000001</v>
      </c>
    </row>
    <row r="45" spans="1:10">
      <c r="A45" s="101" t="s">
        <v>73</v>
      </c>
      <c r="B45" s="58"/>
      <c r="C45" s="58"/>
      <c r="D45" s="58"/>
      <c r="E45" s="58">
        <v>115</v>
      </c>
      <c r="F45" s="95">
        <v>227.959</v>
      </c>
      <c r="G45" s="58"/>
      <c r="H45" s="59"/>
      <c r="I45" s="58"/>
      <c r="J45" s="95">
        <f t="shared" ref="J45:J60" si="1">SUM(B45:I45)</f>
        <v>342.959</v>
      </c>
    </row>
    <row r="46" spans="1:10">
      <c r="A46" s="115"/>
      <c r="B46" s="58"/>
      <c r="C46" s="58"/>
      <c r="D46" s="58"/>
      <c r="E46" s="58"/>
      <c r="F46" s="114">
        <v>-187.33099999999999</v>
      </c>
      <c r="G46" s="58"/>
      <c r="H46" s="59"/>
      <c r="I46" s="58"/>
      <c r="J46" s="117">
        <f t="shared" si="1"/>
        <v>-187.33099999999999</v>
      </c>
    </row>
    <row r="47" spans="1:10" ht="25.5">
      <c r="A47" s="100" t="s">
        <v>137</v>
      </c>
      <c r="B47" s="58"/>
      <c r="C47" s="58"/>
      <c r="D47" s="58"/>
      <c r="E47" s="91"/>
      <c r="F47" s="58"/>
      <c r="G47" s="58"/>
      <c r="H47" s="59"/>
      <c r="I47" s="58"/>
      <c r="J47" s="58">
        <f t="shared" si="1"/>
        <v>0</v>
      </c>
    </row>
    <row r="48" spans="1:10">
      <c r="A48" s="96" t="s">
        <v>84</v>
      </c>
      <c r="B48" s="58"/>
      <c r="C48" s="58"/>
      <c r="D48" s="58"/>
      <c r="E48" s="91">
        <v>360.65</v>
      </c>
      <c r="F48" s="95">
        <v>116.626</v>
      </c>
      <c r="G48" s="58"/>
      <c r="H48" s="59"/>
      <c r="I48" s="58"/>
      <c r="J48" s="95">
        <f t="shared" si="1"/>
        <v>477.27599999999995</v>
      </c>
    </row>
    <row r="49" spans="1:12">
      <c r="A49" s="116"/>
      <c r="B49" s="58"/>
      <c r="C49" s="58"/>
      <c r="D49" s="58"/>
      <c r="E49" s="91"/>
      <c r="F49" s="114">
        <v>187.33099999999999</v>
      </c>
      <c r="G49" s="58"/>
      <c r="H49" s="59"/>
      <c r="I49" s="58"/>
      <c r="J49" s="117">
        <f t="shared" si="1"/>
        <v>187.33099999999999</v>
      </c>
    </row>
    <row r="50" spans="1:12" ht="26.25" customHeight="1">
      <c r="A50" s="94" t="s">
        <v>117</v>
      </c>
      <c r="B50" s="58"/>
      <c r="C50" s="58"/>
      <c r="D50" s="58">
        <v>4.0359999999999996</v>
      </c>
      <c r="E50" s="58">
        <v>5.9420000000000002</v>
      </c>
      <c r="F50" s="58"/>
      <c r="G50" s="58"/>
      <c r="H50" s="59"/>
      <c r="I50" s="58"/>
      <c r="J50" s="95">
        <f t="shared" si="1"/>
        <v>9.9779999999999998</v>
      </c>
    </row>
    <row r="51" spans="1:12">
      <c r="A51" s="94" t="s">
        <v>138</v>
      </c>
      <c r="B51" s="58"/>
      <c r="C51" s="58"/>
      <c r="D51" s="58">
        <v>20</v>
      </c>
      <c r="E51" s="91">
        <v>162</v>
      </c>
      <c r="F51" s="58"/>
      <c r="G51" s="58"/>
      <c r="H51" s="59"/>
      <c r="I51" s="58"/>
      <c r="J51" s="95">
        <f t="shared" si="1"/>
        <v>182</v>
      </c>
    </row>
    <row r="52" spans="1:12">
      <c r="A52" s="94" t="s">
        <v>139</v>
      </c>
      <c r="B52" s="58"/>
      <c r="C52" s="58"/>
      <c r="D52" s="58"/>
      <c r="E52" s="58">
        <v>28.88</v>
      </c>
      <c r="F52" s="58"/>
      <c r="G52" s="58"/>
      <c r="H52" s="59"/>
      <c r="I52" s="58"/>
      <c r="J52" s="91">
        <f t="shared" si="1"/>
        <v>28.88</v>
      </c>
    </row>
    <row r="53" spans="1:12">
      <c r="A53" s="60" t="s">
        <v>74</v>
      </c>
      <c r="B53" s="70"/>
      <c r="C53" s="70"/>
      <c r="D53" s="70"/>
      <c r="E53" s="58"/>
      <c r="F53" s="58"/>
      <c r="G53" s="58">
        <v>109.458</v>
      </c>
      <c r="H53" s="59">
        <v>237.38200000000001</v>
      </c>
      <c r="I53" s="58"/>
      <c r="J53" s="58">
        <f t="shared" si="1"/>
        <v>346.84000000000003</v>
      </c>
    </row>
    <row r="54" spans="1:12">
      <c r="A54" s="60" t="s">
        <v>75</v>
      </c>
      <c r="B54" s="70"/>
      <c r="C54" s="70"/>
      <c r="D54" s="70"/>
      <c r="E54" s="58"/>
      <c r="F54" s="58"/>
      <c r="G54" s="58">
        <v>3.5840000000000001</v>
      </c>
      <c r="H54" s="92">
        <v>67.430999999999997</v>
      </c>
      <c r="I54" s="58"/>
      <c r="J54" s="58">
        <f t="shared" si="1"/>
        <v>71.015000000000001</v>
      </c>
    </row>
    <row r="55" spans="1:12">
      <c r="A55" s="60" t="s">
        <v>76</v>
      </c>
      <c r="B55" s="70"/>
      <c r="C55" s="70"/>
      <c r="D55" s="70"/>
      <c r="E55" s="58"/>
      <c r="F55" s="58"/>
      <c r="G55" s="58">
        <v>8.1150000000000002</v>
      </c>
      <c r="H55" s="92">
        <v>352.18</v>
      </c>
      <c r="I55" s="58"/>
      <c r="J55" s="58">
        <f t="shared" si="1"/>
        <v>360.29500000000002</v>
      </c>
    </row>
    <row r="56" spans="1:12">
      <c r="A56" s="60" t="s">
        <v>77</v>
      </c>
      <c r="B56" s="70"/>
      <c r="C56" s="70"/>
      <c r="D56" s="70"/>
      <c r="E56" s="58"/>
      <c r="F56" s="58"/>
      <c r="G56" s="58">
        <v>8.1649999999999991</v>
      </c>
      <c r="H56" s="92">
        <v>84.75</v>
      </c>
      <c r="I56" s="58"/>
      <c r="J56" s="58">
        <f t="shared" si="1"/>
        <v>92.914999999999992</v>
      </c>
    </row>
    <row r="57" spans="1:12">
      <c r="A57" s="60" t="s">
        <v>78</v>
      </c>
      <c r="B57" s="70"/>
      <c r="C57" s="70"/>
      <c r="D57" s="70"/>
      <c r="E57" s="58"/>
      <c r="F57" s="58"/>
      <c r="G57" s="58"/>
      <c r="H57" s="92">
        <v>2.5999999999999999E-2</v>
      </c>
      <c r="I57" s="70"/>
      <c r="J57" s="58">
        <f t="shared" si="1"/>
        <v>2.5999999999999999E-2</v>
      </c>
    </row>
    <row r="58" spans="1:12">
      <c r="A58" s="59" t="s">
        <v>35</v>
      </c>
      <c r="B58" s="70"/>
      <c r="C58" s="70"/>
      <c r="D58" s="58"/>
      <c r="E58" s="58"/>
      <c r="F58" s="58"/>
      <c r="G58" s="58"/>
      <c r="H58" s="92">
        <v>13.976000000000001</v>
      </c>
      <c r="I58" s="70"/>
      <c r="J58" s="58">
        <f t="shared" si="1"/>
        <v>13.976000000000001</v>
      </c>
    </row>
    <row r="59" spans="1:12">
      <c r="A59" s="59" t="s">
        <v>126</v>
      </c>
      <c r="B59" s="70"/>
      <c r="C59" s="70"/>
      <c r="D59" s="58"/>
      <c r="E59" s="58"/>
      <c r="F59" s="58"/>
      <c r="G59" s="58"/>
      <c r="H59" s="59">
        <v>57.515999999999998</v>
      </c>
      <c r="I59" s="70"/>
      <c r="J59" s="58">
        <f t="shared" si="1"/>
        <v>57.515999999999998</v>
      </c>
    </row>
    <row r="60" spans="1:12">
      <c r="A60" s="76" t="s">
        <v>111</v>
      </c>
      <c r="B60" s="70"/>
      <c r="C60" s="58"/>
      <c r="D60" s="70">
        <v>2113.5990000000002</v>
      </c>
      <c r="E60" s="93"/>
      <c r="F60" s="58"/>
      <c r="G60" s="58"/>
      <c r="H60" s="59"/>
      <c r="I60" s="58"/>
      <c r="J60" s="70">
        <f t="shared" si="1"/>
        <v>2113.5990000000002</v>
      </c>
    </row>
    <row r="61" spans="1:12">
      <c r="A61" s="76" t="s">
        <v>21</v>
      </c>
      <c r="B61" s="70">
        <f>SUM(B8:B60)</f>
        <v>1384.8620000000001</v>
      </c>
      <c r="C61" s="90">
        <f>SUM(C8:C60)</f>
        <v>988.33600000000001</v>
      </c>
      <c r="D61" s="70">
        <f>SUM(D8:D60)</f>
        <v>2138.681</v>
      </c>
      <c r="E61" s="90">
        <f>SUM(E8:E58)</f>
        <v>959.41099999999994</v>
      </c>
      <c r="F61" s="90">
        <f>SUM(F8:F60)</f>
        <v>548.95899999999995</v>
      </c>
      <c r="G61" s="70">
        <f>SUM(G8:G60)</f>
        <v>129.322</v>
      </c>
      <c r="H61" s="70">
        <f>SUM(H8:H60)</f>
        <v>813.26099999999985</v>
      </c>
      <c r="I61" s="90">
        <f>SUM(I8:I60)</f>
        <v>0</v>
      </c>
      <c r="J61" s="70">
        <f>SUM(J9:J60)</f>
        <v>6962.8319999999994</v>
      </c>
      <c r="K61" s="2"/>
    </row>
    <row r="62" spans="1:12">
      <c r="A62" s="19" t="s">
        <v>80</v>
      </c>
      <c r="B62" s="17"/>
      <c r="C62" s="13"/>
      <c r="D62" s="13"/>
      <c r="E62" s="13"/>
      <c r="F62" s="13"/>
      <c r="G62" s="13"/>
      <c r="H62" s="13"/>
      <c r="I62" s="13"/>
      <c r="J62" s="13">
        <f>SUM(C61+E61+F61+I61)</f>
        <v>2496.7059999999997</v>
      </c>
      <c r="K62" s="2"/>
      <c r="L62" s="2"/>
    </row>
    <row r="63" spans="1:12">
      <c r="A63" s="17" t="s">
        <v>121</v>
      </c>
      <c r="B63" s="13"/>
      <c r="C63" s="13"/>
      <c r="D63" s="13"/>
      <c r="E63" s="13"/>
      <c r="F63" s="13"/>
      <c r="G63" s="13"/>
      <c r="H63" s="13"/>
      <c r="I63" s="13"/>
      <c r="J63" s="13">
        <f>SUM(B61+D61+G61+H61)-H59</f>
        <v>4408.6100000000006</v>
      </c>
    </row>
    <row r="64" spans="1:12" ht="12.6" customHeight="1">
      <c r="A64" s="19" t="s">
        <v>124</v>
      </c>
      <c r="I64" s="2"/>
      <c r="J64" s="2">
        <v>57.515999999999998</v>
      </c>
    </row>
    <row r="65" spans="1:10" ht="10.5" hidden="1" customHeight="1">
      <c r="A65" s="19"/>
      <c r="J65" s="2">
        <f>SUM(J62:J64)</f>
        <v>6962.8320000000003</v>
      </c>
    </row>
    <row r="66" spans="1:10">
      <c r="A66" s="19"/>
      <c r="C66" s="4"/>
      <c r="I66" s="2"/>
      <c r="J66" s="62"/>
    </row>
    <row r="67" spans="1:10">
      <c r="A67" s="63"/>
      <c r="I67" s="2"/>
      <c r="J67" s="64"/>
    </row>
    <row r="68" spans="1:10">
      <c r="B68" s="71"/>
      <c r="C68" s="4"/>
      <c r="H68" s="2"/>
      <c r="J68" s="2"/>
    </row>
    <row r="70" spans="1:10" ht="15.75">
      <c r="A70" s="14" t="s">
        <v>43</v>
      </c>
    </row>
    <row r="71" spans="1:10" ht="15.75">
      <c r="A71" s="16" t="s">
        <v>44</v>
      </c>
    </row>
  </sheetData>
  <mergeCells count="12">
    <mergeCell ref="B6:C6"/>
    <mergeCell ref="B7:B8"/>
    <mergeCell ref="C7:C8"/>
    <mergeCell ref="D7:D8"/>
    <mergeCell ref="E7:E8"/>
    <mergeCell ref="I1:J1"/>
    <mergeCell ref="F7:F8"/>
    <mergeCell ref="H7:H8"/>
    <mergeCell ref="I7:I8"/>
    <mergeCell ref="J6:J8"/>
    <mergeCell ref="H6:I6"/>
    <mergeCell ref="G7:G8"/>
  </mergeCells>
  <pageMargins left="1.1023622047244095" right="1.102362204724409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4</vt:i4>
      </vt:variant>
    </vt:vector>
  </HeadingPairs>
  <TitlesOfParts>
    <vt:vector size="4" baseType="lpstr">
      <vt:lpstr>Lisa 2</vt:lpstr>
      <vt:lpstr>Lisa 5</vt:lpstr>
      <vt:lpstr>Sheet1</vt:lpstr>
      <vt:lpstr>Lisa 6</vt:lpstr>
    </vt:vector>
  </TitlesOfParts>
  <Company>Kohtla-Järve Linnavalitsus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Satsuta</dc:creator>
  <cp:lastModifiedBy>Windows User</cp:lastModifiedBy>
  <cp:lastPrinted>2020-10-22T10:32:37Z</cp:lastPrinted>
  <dcterms:created xsi:type="dcterms:W3CDTF">2011-10-05T12:25:05Z</dcterms:created>
  <dcterms:modified xsi:type="dcterms:W3CDTF">2020-10-27T05:32:28Z</dcterms:modified>
</cp:coreProperties>
</file>